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32" documentId="120_S{2AC9BD13-BADA-5192-A53E-5A8FF88502F6}" xr6:coauthVersionLast="47" xr6:coauthVersionMax="47" xr10:uidLastSave="{B833D074-B1F3-40D3-8C8B-549624AEBC8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<sst xmlns="http://schemas.openxmlformats.org/spreadsheetml/2006/main" count="180292" uniqueCount="39129">
  <si>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</si>
  <si>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</si>
  <si>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</si>
  <si>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</si>
  <si>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</si>
  <si>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</si>
  <si>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</si>
  <si>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</si>
  <si>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</si>
  <si>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</si>
  <si>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</si>
  <si>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</si>
  <si>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</si>
  <si>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</si>
  <si>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</si>
  <si>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</si>
  <si>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</si>
  <si>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</si>
  <si>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</si>
  <si>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</si>
  <si>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</si>
  <si>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</si>
  <si>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</si>
  <si>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</si>
  <si>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</si>
  <si>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</si>
  <si>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</si>
  <si>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</si>
  <si>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</si>
  <si>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</si>
  <si>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</si>
  <si>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</si>
  <si>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</si>
  <si>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</si>
  <si>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</si>
  <si>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</si>
  <si>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</si>
  <si>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</si>
  <si>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</si>
  <si>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</si>
  <si>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</si>
  <si>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</si>
  <si>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</si>
  <si>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</si>
  <si>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</si>
  <si>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</si>
  <si>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</si>
  <si>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</si>
  <si>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</si>
  <si>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</si>
  <si>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</si>
  <si>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</si>
  <si>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</si>
  <si>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</si>
  <si>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</si>
  <si>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</si>
  <si>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</si>
  <si>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</si>
  <si>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</si>
  <si>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</si>
  <si>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</si>
  <si>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</si>
  <si>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</si>
  <si>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</si>
  <si>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</si>
  <si>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</si>
  <si>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</si>
  <si>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</si>
  <si>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</si>
  <si>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</si>
  <si>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</si>
  <si>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</si>
  <si>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</si>
  <si>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</si>
  <si>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</si>
  <si>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</si>
  <si>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</si>
  <si>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</si>
  <si>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</si>
  <si>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</si>
  <si>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</si>
  <si>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</si>
  <si>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</si>
  <si>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</si>
  <si>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</si>
  <si>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</si>
  <si>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</si>
  <si>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</si>
  <si>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</si>
  <si>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</si>
  <si>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</si>
  <si>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</si>
  <si>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</si>
  <si>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</si>
  <si>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</si>
  <si>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</si>
  <si>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</si>
  <si>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</si>
  <si>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</si>
  <si>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</si>
  <si>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</si>
  <si>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</si>
  <si>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</si>
  <si>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</si>
  <si>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</si>
  <si>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</si>
  <si>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</si>
  <si>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</si>
  <si>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</si>
  <si>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</si>
  <si>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</si>
  <si>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</si>
  <si>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</si>
  <si>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</si>
  <si>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</si>
  <si>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</si>
  <si>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</si>
  <si>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</si>
  <si>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</si>
  <si>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</si>
  <si>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</si>
  <si>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</si>
  <si>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</si>
  <si>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</si>
  <si>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</si>
  <si>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</si>
  <si>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</si>
  <si>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</si>
  <si>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</si>
  <si>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</si>
  <si>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</si>
  <si>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</si>
  <si>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</si>
  <si>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</si>
  <si>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</si>
  <si>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</si>
  <si>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</si>
  <si>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</si>
  <si>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</si>
  <si>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</si>
  <si>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</si>
  <si>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</si>
  <si>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</si>
  <si>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</si>
  <si>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</si>
  <si>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</si>
  <si>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</si>
  <si>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</si>
  <si>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</si>
  <si>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</si>
  <si>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</si>
  <si>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</si>
  <si>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</si>
  <si>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</si>
  <si>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</si>
  <si>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</si>
  <si>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</si>
  <si>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</si>
  <si>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</si>
  <si>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</si>
  <si>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</si>
  <si>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</si>
  <si>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</si>
  <si>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</si>
  <si>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</si>
  <si>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</si>
  <si>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</si>
  <si>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</si>
  <si>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</si>
  <si>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</si>
  <si>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</si>
  <si>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</si>
  <si>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</si>
  <si>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</si>
  <si>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</si>
  <si>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</si>
  <si>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</si>
  <si>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</si>
  <si>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</si>
  <si>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</si>
  <si>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</si>
  <si>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</si>
  <si>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</si>
  <si>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</si>
  <si>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</si>
  <si>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</si>
  <si>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</si>
  <si>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</si>
  <si>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</si>
  <si>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</si>
  <si>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</si>
  <si>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</si>
  <si>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</si>
  <si>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</si>
  <si>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</si>
  <si>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</si>
  <si>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</si>
  <si>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</si>
  <si>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</si>
  <si>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</si>
  <si>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</si>
  <si>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</si>
  <si>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</si>
  <si>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</si>
  <si>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</si>
  <si>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</si>
  <si>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</si>
  <si>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</si>
  <si>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</si>
  <si>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</si>
  <si>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</si>
  <si>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</si>
  <si>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</si>
  <si>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</si>
  <si>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</si>
  <si>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</si>
  <si>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</si>
  <si>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</si>
  <si>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</si>
  <si>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</si>
  <si>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</si>
  <si>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</si>
  <si>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</si>
  <si>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</si>
  <si>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</si>
  <si>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</si>
  <si>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</si>
  <si>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</si>
  <si>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</si>
  <si>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</si>
  <si>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</si>
  <si>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</si>
  <si>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</si>
  <si>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</si>
  <si>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</si>
  <si>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</si>
  <si>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</si>
  <si>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</si>
  <si>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</si>
  <si>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</si>
  <si>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</si>
  <si>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</si>
  <si>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</si>
  <si>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</si>
  <si>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</si>
  <si>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</si>
  <si>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</si>
  <si>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</si>
  <si>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</si>
  <si>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</si>
  <si>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</si>
  <si>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</si>
  <si>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</si>
  <si>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</si>
  <si>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</si>
  <si>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</si>
  <si>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</si>
  <si>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</si>
  <si>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</si>
  <si>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</si>
  <si>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</si>
  <si>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</si>
  <si>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</si>
  <si>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</si>
  <si>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</si>
  <si>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</si>
  <si>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</si>
  <si>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</si>
  <si>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</si>
  <si>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</si>
  <si>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</si>
  <si>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</si>
  <si>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</si>
  <si>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</si>
  <si>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</si>
  <si>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</si>
  <si>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</si>
  <si>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</si>
  <si>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</si>
  <si>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</si>
  <si>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</si>
  <si>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</si>
  <si>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</si>
  <si>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</si>
  <si>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</si>
  <si>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</si>
  <si>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</si>
  <si>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</si>
  <si>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</si>
  <si>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</si>
  <si>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</si>
  <si>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</si>
  <si>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</si>
  <si>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</si>
  <si>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</si>
  <si>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</si>
  <si>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</si>
  <si>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</si>
  <si>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</si>
  <si>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</si>
  <si>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</si>
  <si>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</si>
  <si>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</si>
  <si>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</si>
  <si>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</si>
  <si>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</si>
  <si>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</si>
  <si>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</si>
  <si>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</si>
  <si>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</si>
  <si>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</si>
  <si>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</si>
  <si>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</si>
  <si>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</si>
  <si>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</si>
  <si>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</si>
  <si>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</si>
  <si>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</si>
  <si>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</si>
  <si>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</si>
  <si>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</si>
  <si>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</si>
  <si>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</si>
  <si>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</si>
  <si>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</si>
  <si>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</si>
  <si>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</si>
  <si>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</si>
  <si>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</si>
  <si>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</si>
  <si>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</si>
  <si>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</si>
  <si>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</si>
  <si>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</si>
  <si>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</si>
  <si>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</si>
  <si>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</si>
  <si>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</si>
  <si>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</si>
  <si>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</si>
  <si>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</si>
  <si>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</si>
  <si>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</si>
  <si>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</si>
  <si>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</si>
  <si>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</si>
  <si>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</si>
  <si>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</si>
  <si>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</si>
  <si>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</si>
  <si>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</si>
  <si>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</si>
  <si>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</si>
  <si>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</si>
  <si>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</si>
  <si>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</si>
  <si>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</si>
  <si>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</si>
  <si>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</si>
  <si>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</si>
  <si>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</si>
  <si>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</si>
  <si>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</si>
  <si>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</si>
  <si>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</si>
  <si>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</si>
  <si>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</si>
  <si>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</si>
  <si>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</si>
  <si>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</si>
  <si>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</si>
  <si>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</si>
  <si>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</si>
  <si>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</si>
  <si>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</si>
  <si>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</si>
  <si>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</si>
  <si>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</si>
  <si>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</si>
  <si>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</si>
  <si>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</si>
  <si>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</si>
  <si>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</si>
  <si>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</si>
  <si>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</si>
  <si>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</si>
  <si>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</si>
  <si>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</si>
  <si>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</si>
  <si>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</si>
  <si>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</si>
  <si>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</si>
  <si>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</si>
  <si>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</si>
  <si>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</si>
  <si>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</si>
  <si>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</si>
  <si>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</si>
  <si>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</si>
  <si>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</si>
  <si>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</si>
  <si>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</si>
  <si>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</si>
  <si>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</si>
  <si>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</si>
  <si>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</si>
  <si>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</si>
  <si>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</si>
  <si>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</si>
  <si>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</si>
  <si>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</si>
  <si>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</si>
  <si>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</si>
  <si>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</si>
  <si>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</si>
  <si>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</si>
  <si>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</si>
  <si>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</si>
  <si>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</si>
  <si>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</si>
  <si>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</si>
  <si>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</si>
  <si>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</si>
  <si>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</si>
  <si>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</si>
  <si>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</si>
  <si>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</si>
  <si>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</si>
  <si>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</si>
  <si>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</si>
  <si>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</si>
  <si>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</si>
  <si>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</si>
  <si>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</si>
  <si>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</si>
  <si>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</si>
  <si>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</si>
  <si>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</si>
  <si>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</si>
  <si>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</si>
  <si>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</si>
  <si>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</si>
  <si>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</si>
  <si>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</si>
  <si>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</si>
  <si>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</si>
  <si>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</si>
  <si>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</si>
  <si>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</si>
  <si>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</si>
  <si>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</si>
  <si>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</si>
  <si>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</si>
  <si>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</si>
  <si>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</si>
  <si>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</si>
  <si>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</si>
  <si>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</si>
  <si>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</si>
  <si>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</si>
  <si>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</si>
  <si>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</si>
  <si>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</si>
  <si>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</si>
  <si>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</si>
  <si>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</si>
  <si>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</si>
  <si>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</si>
  <si>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</si>
  <si>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</si>
  <si>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</si>
  <si>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</si>
  <si>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</si>
  <si>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</si>
  <si>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</si>
  <si>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</si>
  <si>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</si>
  <si>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</si>
  <si>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</si>
  <si>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</si>
  <si>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</si>
  <si>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</si>
  <si>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</si>
  <si>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</si>
  <si>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</si>
  <si>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</si>
  <si>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</si>
  <si>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</si>
  <si>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</si>
  <si>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</si>
  <si>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</si>
  <si>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</si>
  <si>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</si>
  <si>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</si>
  <si>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</si>
  <si>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</si>
  <si>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</si>
  <si>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</si>
  <si>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</si>
  <si>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</si>
  <si>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</si>
  <si>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</si>
  <si>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</si>
  <si>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</si>
  <si>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</si>
  <si>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</si>
  <si>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</si>
  <si>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</si>
  <si>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</si>
  <si>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</si>
  <si>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</si>
  <si>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</si>
  <si>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</si>
  <si>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</si>
  <si>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</si>
  <si>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</si>
  <si>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</si>
  <si>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</si>
  <si>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</si>
  <si>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</si>
  <si>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</si>
  <si>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</si>
  <si>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</si>
  <si>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</si>
  <si>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</si>
  <si>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</si>
  <si>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</si>
  <si>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</si>
  <si>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</si>
  <si>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</si>
  <si>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</si>
  <si>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</si>
  <si>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</si>
  <si>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</si>
  <si>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</si>
  <si>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</si>
  <si>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</si>
  <si>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</si>
  <si>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</si>
  <si>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</si>
  <si>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</si>
  <si>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</si>
  <si>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</si>
  <si>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</si>
  <si>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</si>
  <si>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</si>
  <si>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</si>
  <si>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</si>
  <si>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</si>
  <si>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</si>
  <si>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</si>
  <si>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</si>
  <si>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</si>
  <si>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</si>
  <si>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</si>
  <si>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</si>
  <si>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</si>
  <si>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</si>
  <si>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</si>
  <si>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</si>
  <si>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</si>
  <si>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</si>
  <si>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</si>
  <si>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</si>
  <si>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</si>
  <si>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</si>
  <si>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</si>
  <si>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</si>
  <si>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</si>
  <si>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</si>
  <si>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</si>
  <si>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</si>
  <si>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</si>
  <si>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</si>
  <si>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</si>
  <si>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</si>
  <si>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</si>
  <si>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</si>
  <si>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</si>
  <si>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</si>
  <si>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</si>
  <si>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</si>
  <si>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</si>
  <si>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</si>
  <si>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</si>
  <si>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</si>
  <si>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</si>
  <si>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</si>
  <si>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</si>
  <si>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</si>
  <si>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</si>
  <si>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</si>
  <si>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</si>
  <si>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</si>
  <si>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</si>
  <si>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</si>
  <si>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</si>
  <si>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</si>
  <si>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</si>
  <si>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</si>
  <si>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</si>
  <si>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</si>
  <si>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</si>
  <si>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</si>
  <si>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</si>
  <si>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</si>
  <si>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</si>
  <si>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</si>
  <si>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</si>
  <si>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</si>
  <si>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</si>
  <si>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</si>
  <si>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</si>
  <si>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</si>
  <si>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</si>
  <si>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</si>
  <si>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</si>
  <si>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</si>
  <si>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</si>
  <si>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</si>
  <si>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</si>
  <si>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</si>
  <si>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</si>
  <si>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</si>
  <si>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</si>
  <si>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</si>
  <si>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</si>
  <si>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</si>
  <si>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</si>
  <si>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</si>
  <si>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</si>
  <si>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</si>
  <si>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</si>
  <si>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</si>
  <si>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</si>
  <si>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</si>
  <si>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</si>
  <si>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</si>
  <si>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</si>
  <si>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</si>
  <si>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</si>
  <si>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</si>
  <si>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</si>
  <si>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</si>
  <si>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</si>
  <si>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</si>
  <si>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</si>
  <si>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</si>
  <si>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</si>
  <si>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</si>
  <si>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</si>
  <si>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</si>
  <si>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</si>
  <si>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</si>
  <si>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</si>
  <si>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</si>
  <si>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</si>
  <si>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</si>
  <si>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</si>
  <si>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</si>
  <si>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</si>
  <si>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</si>
  <si>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</si>
  <si>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</si>
  <si>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</si>
  <si>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</si>
  <si>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</si>
  <si>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</si>
  <si>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</si>
  <si>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</si>
  <si>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</si>
  <si>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</si>
  <si>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</si>
  <si>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</si>
  <si>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</si>
  <si>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</si>
  <si>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</si>
  <si>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</si>
  <si>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</si>
  <si>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</si>
  <si>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</si>
  <si>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</si>
  <si>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</si>
  <si>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</si>
  <si>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</si>
  <si>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</si>
  <si>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</si>
  <si>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</si>
  <si>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</si>
  <si>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</si>
  <si>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</si>
  <si>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</si>
  <si>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</si>
  <si>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</si>
  <si>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</si>
  <si>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</si>
  <si>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</si>
  <si>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</si>
  <si>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</si>
  <si>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</si>
  <si>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</si>
  <si>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</si>
  <si>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</si>
  <si>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</si>
  <si>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</si>
  <si>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</si>
  <si>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</si>
  <si>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</si>
  <si>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</si>
  <si>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</si>
  <si>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</si>
  <si>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</si>
  <si>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</si>
  <si>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</si>
  <si>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</si>
  <si>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</si>
  <si>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</si>
  <si>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</si>
  <si>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</si>
  <si>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</si>
  <si>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</si>
  <si>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</si>
  <si>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</si>
  <si>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</si>
  <si>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</si>
  <si>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</si>
  <si>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</si>
  <si>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</si>
  <si>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</si>
  <si>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</si>
  <si>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</si>
  <si>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</si>
  <si>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</si>
  <si>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</si>
  <si>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</si>
  <si>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</si>
  <si>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</si>
  <si>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</si>
  <si>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</si>
  <si>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</si>
  <si>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</si>
  <si>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</si>
  <si>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</si>
  <si>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</si>
  <si>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</si>
  <si>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</si>
  <si>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</si>
  <si>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</si>
  <si>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</si>
  <si>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</si>
  <si>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</si>
  <si>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</si>
  <si>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</si>
  <si>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</si>
  <si>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</si>
  <si>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</si>
  <si>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</si>
  <si>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</si>
  <si>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</si>
  <si>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</si>
  <si>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</si>
  <si>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</si>
  <si>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</si>
  <si>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</si>
  <si>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</si>
  <si>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</si>
  <si>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</si>
  <si>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</si>
  <si>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</si>
  <si>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</si>
  <si>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</si>
  <si>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</si>
  <si>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</si>
  <si>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</si>
  <si>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</si>
  <si>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</si>
  <si>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</si>
  <si>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</si>
  <si>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</si>
  <si>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</si>
  <si>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</si>
  <si>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</si>
  <si>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</si>
  <si>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</si>
  <si>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</si>
  <si>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</si>
  <si>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</si>
  <si>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</si>
  <si>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</si>
  <si>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</si>
  <si>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</si>
  <si>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</si>
  <si>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</si>
  <si>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</si>
  <si>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</si>
  <si>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</si>
  <si>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</si>
  <si>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</si>
  <si>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</si>
  <si>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</si>
  <si>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</si>
  <si>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</si>
  <si>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</si>
  <si>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</si>
  <si>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</si>
  <si>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</si>
  <si>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</si>
  <si>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</si>
  <si>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</si>
  <si>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</si>
  <si>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</si>
  <si>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</si>
  <si>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</si>
  <si>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</si>
  <si>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</si>
  <si>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</si>
  <si>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</si>
  <si>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</si>
  <si>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</si>
  <si>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</si>
  <si>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</si>
  <si>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</si>
  <si>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</si>
  <si>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</si>
  <si>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</si>
  <si>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</si>
  <si>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</si>
  <si>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</si>
  <si>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</si>
  <si>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</si>
  <si>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</si>
  <si>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</si>
  <si>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</si>
  <si>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</si>
  <si>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</si>
  <si>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</si>
  <si>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</si>
  <si>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</si>
  <si>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</si>
  <si>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</si>
  <si>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</si>
  <si>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</si>
  <si>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</si>
  <si>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</si>
  <si>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</si>
  <si>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</si>
  <si>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</si>
  <si>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</si>
  <si>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</si>
  <si>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</si>
  <si>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</si>
  <si>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</si>
  <si>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</si>
  <si>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</si>
  <si>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</si>
  <si>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</si>
  <si>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</si>
  <si>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</si>
  <si>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</si>
  <si>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</si>
  <si>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</si>
  <si>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</si>
  <si>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</si>
  <si>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</si>
  <si>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</si>
  <si>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</si>
  <si>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</si>
  <si>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</si>
  <si>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</si>
  <si>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</si>
  <si>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</si>
  <si>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</si>
  <si>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</si>
  <si>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</si>
  <si>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</si>
  <si>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</si>
  <si>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</si>
  <si>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</si>
  <si>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</si>
  <si>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</si>
  <si>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</si>
  <si>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</si>
  <si>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</si>
  <si>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</si>
  <si>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</si>
  <si>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</si>
  <si>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</si>
  <si>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</si>
  <si>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</si>
  <si>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</si>
  <si>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</si>
  <si>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</si>
  <si>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</si>
  <si>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</si>
  <si>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</si>
  <si>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</si>
  <si>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</si>
  <si>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</si>
  <si>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</si>
  <si>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</si>
  <si>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</si>
  <si>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</si>
  <si>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</si>
  <si>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</si>
  <si>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</si>
  <si>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</si>
  <si>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</si>
  <si>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</si>
  <si>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</si>
  <si>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</si>
  <si>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</si>
  <si>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</si>
  <si>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</si>
  <si>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</si>
  <si>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</si>
  <si>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</si>
  <si>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</si>
  <si>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</si>
  <si>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</si>
  <si>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</si>
  <si>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</si>
  <si>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</si>
  <si>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</si>
  <si>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</si>
  <si>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</si>
  <si>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</si>
  <si>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</si>
  <si>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</si>
  <si>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</si>
  <si>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</si>
  <si>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</si>
  <si>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</si>
  <si>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</si>
  <si>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</si>
  <si>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</si>
  <si>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</si>
  <si>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</si>
  <si>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</si>
  <si>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</si>
  <si>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</si>
  <si>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</si>
  <si>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</si>
  <si>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</si>
  <si>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</si>
  <si>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</si>
  <si>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</si>
  <si>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</si>
  <si>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</si>
  <si>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</si>
  <si>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</si>
  <si>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</si>
  <si>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</si>
  <si>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</si>
  <si>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</si>
  <si>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</si>
  <si>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</si>
  <si>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</si>
  <si>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</si>
  <si>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</si>
  <si>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</si>
  <si>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</si>
  <si>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</si>
  <si>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</si>
  <si>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</si>
  <si>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</si>
  <si>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</si>
  <si>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</si>
  <si>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</si>
  <si>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</si>
  <si>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</si>
  <si>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</si>
  <si>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</si>
  <si>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</si>
  <si>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</si>
  <si>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</si>
  <si>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</si>
  <si>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</si>
  <si>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</si>
  <si>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</si>
  <si>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</si>
  <si>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</si>
  <si>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</si>
  <si>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</si>
  <si>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</si>
  <si>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</si>
  <si>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</si>
  <si>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</si>
  <si>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</si>
  <si>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</si>
  <si>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</si>
  <si>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</si>
  <si>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</si>
  <si>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</si>
  <si>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</si>
  <si>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</si>
  <si>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</si>
  <si>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</si>
  <si>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</si>
  <si>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</si>
  <si>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</si>
  <si>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</si>
  <si>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</si>
  <si>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</si>
  <si>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</si>
  <si>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</si>
  <si>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</si>
  <si>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</si>
  <si>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</si>
  <si>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</si>
  <si>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</si>
  <si>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</si>
  <si>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</si>
  <si>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</si>
  <si>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</si>
  <si>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</si>
  <si>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</si>
  <si>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</si>
  <si>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</si>
  <si>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</si>
  <si>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</si>
  <si>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</si>
  <si>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</si>
  <si>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</si>
  <si>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</si>
  <si>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</si>
  <si>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</si>
  <si>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</si>
  <si>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</si>
  <si>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</si>
  <si>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</si>
  <si>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</si>
  <si>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</si>
  <si>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</si>
  <si>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</si>
  <si>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</si>
  <si>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</si>
  <si>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</si>
  <si>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</si>
  <si>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</si>
  <si>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</si>
  <si>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</si>
  <si>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</si>
  <si>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</si>
  <si>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</si>
  <si>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</si>
  <si>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</si>
  <si>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</si>
  <si>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</si>
  <si>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</si>
  <si>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</si>
  <si>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</si>
  <si>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</si>
  <si>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</si>
  <si>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</si>
  <si>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</si>
  <si>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</si>
  <si>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</si>
  <si>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</si>
  <si>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</si>
  <si>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</si>
  <si>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</si>
  <si>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</si>
  <si>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</si>
  <si>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</si>
  <si>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</si>
  <si>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</si>
  <si>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</si>
  <si>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</si>
  <si>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</si>
  <si>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</si>
  <si>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</si>
  <si>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</si>
  <si>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</si>
  <si>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</si>
  <si>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</si>
  <si>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</si>
  <si>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</si>
  <si>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</si>
  <si>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</si>
  <si>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</si>
  <si>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</si>
  <si>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</si>
  <si>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</si>
  <si>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</si>
  <si>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</si>
  <si>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</si>
  <si>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</si>
  <si>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</si>
  <si>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</si>
  <si>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</si>
  <si>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</si>
  <si>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</si>
  <si>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</si>
  <si>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</si>
  <si>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</si>
  <si>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</si>
  <si>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</si>
  <si>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</si>
  <si>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</si>
  <si>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</si>
  <si>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</si>
  <si>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</si>
  <si>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</si>
  <si>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</si>
  <si>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</si>
  <si>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</si>
  <si>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</si>
  <si>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</si>
  <si>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</si>
  <si>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</si>
  <si>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</si>
  <si>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</si>
  <si>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</si>
  <si>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</si>
  <si>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</si>
  <si>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</si>
  <si>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</si>
  <si>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</si>
  <si>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</si>
  <si>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</si>
  <si>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</si>
  <si>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</si>
  <si>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</si>
  <si>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</si>
  <si>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</si>
  <si>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</si>
  <si>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</si>
  <si>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</si>
  <si>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</si>
  <si>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</si>
  <si>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</si>
  <si>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</si>
  <si>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</si>
  <si>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</si>
  <si>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</si>
  <si>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</si>
  <si>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</si>
  <si>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</si>
  <si>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</si>
  <si>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</si>
  <si>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</si>
  <si>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</si>
  <si>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</si>
  <si>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</si>
  <si>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</si>
  <si>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</si>
  <si>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</si>
  <si>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</si>
  <si>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</si>
  <si>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</si>
  <si>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</si>
  <si>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</si>
  <si>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</si>
  <si>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</si>
  <si>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</si>
  <si>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</si>
  <si>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</si>
  <si>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</si>
  <si>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</si>
  <si>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</si>
  <si>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</si>
  <si>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</si>
  <si>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</si>
  <si>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</si>
  <si>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</si>
  <si>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</si>
  <si>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</si>
  <si>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</si>
  <si>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</si>
  <si>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</si>
  <si>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</si>
  <si>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</si>
  <si>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</si>
  <si>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</si>
  <si>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</si>
  <si>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</si>
  <si>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</si>
  <si>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</si>
  <si>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</si>
  <si>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</si>
  <si>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</si>
  <si>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</si>
  <si>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</si>
  <si>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</si>
  <si>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</si>
  <si>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</si>
  <si>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</si>
  <si>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</si>
  <si>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</si>
  <si>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</si>
  <si>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</si>
  <si>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</si>
  <si>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</si>
  <si>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</si>
  <si>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</si>
  <si>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</si>
  <si>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</si>
  <si>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</si>
  <si>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</si>
  <si>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</si>
  <si>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</si>
  <si>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</si>
  <si>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</si>
  <si>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</si>
  <si>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</si>
  <si>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</si>
  <si>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</si>
  <si>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</si>
  <si>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</si>
  <si>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</si>
  <si>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</si>
  <si>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</si>
  <si>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</si>
  <si>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</si>
  <si>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</si>
  <si>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</si>
  <si>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</si>
  <si>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</si>
  <si>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</si>
  <si>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</si>
  <si>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</si>
  <si>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</si>
  <si>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</si>
  <si>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</si>
  <si>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</si>
  <si>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</si>
  <si>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</si>
  <si>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</si>
  <si>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</si>
  <si>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</si>
  <si>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</si>
  <si>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</si>
  <si>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</si>
  <si>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</si>
  <si>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</si>
  <si>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</si>
  <si>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</si>
  <si>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</si>
  <si>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</si>
  <si>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</si>
  <si>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</si>
  <si>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</si>
  <si>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</si>
  <si>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</si>
  <si>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</si>
  <si>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</si>
  <si>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</si>
  <si>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</si>
  <si>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</si>
  <si>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</si>
  <si>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</si>
  <si>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</si>
  <si>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</si>
  <si>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</si>
  <si>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</si>
  <si>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</si>
  <si>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</si>
  <si>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</si>
  <si>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</si>
  <si>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</si>
  <si>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</si>
  <si>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</si>
  <si>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</si>
  <si>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</si>
  <si>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</si>
  <si>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</si>
  <si>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</si>
  <si>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</si>
  <si>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</si>
  <si>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</si>
  <si>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</si>
  <si>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</si>
  <si>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</si>
  <si>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</si>
  <si>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</si>
  <si>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</si>
  <si>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</si>
  <si>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</si>
  <si>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</si>
  <si>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</si>
  <si>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</si>
  <si>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</si>
  <si>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</si>
  <si>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</si>
  <si>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</si>
  <si>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</si>
  <si>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</si>
  <si>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</si>
  <si>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</si>
  <si>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</si>
  <si>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</si>
  <si>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</si>
  <si>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</si>
  <si>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</si>
  <si>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</si>
  <si>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</si>
  <si>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</si>
  <si>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</si>
  <si>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</si>
  <si>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</si>
  <si>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</si>
  <si>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</si>
  <si>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</si>
  <si>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</si>
  <si>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</si>
  <si>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</si>
  <si>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</si>
  <si>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</si>
  <si>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</si>
  <si>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</si>
  <si>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</si>
  <si>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</si>
  <si>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</si>
  <si>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</si>
  <si>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</si>
  <si>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</si>
  <si>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</si>
  <si>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</si>
  <si>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</si>
  <si>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</si>
  <si>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</si>
  <si>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</si>
  <si>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</si>
  <si>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</si>
  <si>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</si>
  <si>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</si>
  <si>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</si>
  <si>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</si>
  <si>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</si>
  <si>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</si>
  <si>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</si>
  <si>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</si>
  <si>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</si>
  <si>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</si>
  <si>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</si>
  <si>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</si>
  <si>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</si>
  <si>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</si>
  <si>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</si>
  <si>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</si>
  <si>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</si>
  <si>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</si>
  <si>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</si>
  <si>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</si>
  <si>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</si>
  <si>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</si>
  <si>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</si>
  <si>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</si>
  <si>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</si>
  <si>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</si>
  <si>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</si>
  <si>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</si>
  <si>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</si>
  <si>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</si>
  <si>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</si>
  <si>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</si>
  <si>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</si>
  <si>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</si>
  <si>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</si>
  <si>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</si>
  <si>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</si>
  <si>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</si>
  <si>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</si>
  <si>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</si>
  <si>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</si>
  <si>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</si>
  <si>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</si>
  <si>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</si>
  <si>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</si>
  <si>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</si>
  <si>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</si>
  <si>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</si>
  <si>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</si>
  <si>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</si>
  <si>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</si>
  <si>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</si>
  <si>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</si>
  <si>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</si>
  <si>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</si>
  <si>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</si>
  <si>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</si>
  <si>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</si>
  <si>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</si>
  <si>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</si>
  <si>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</si>
  <si>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</si>
  <si>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</si>
  <si>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</si>
  <si>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</si>
  <si>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</si>
  <si>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</si>
  <si>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</si>
  <si>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</si>
  <si>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</si>
  <si>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</si>
  <si>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</si>
  <si>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</si>
  <si>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</si>
  <si>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</si>
  <si>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</si>
  <si>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</si>
  <si>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</si>
  <si>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</si>
  <si>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</si>
  <si>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</si>
  <si>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</si>
  <si>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</si>
  <si>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</si>
  <si>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</si>
  <si>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</si>
  <si>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</si>
  <si>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</si>
  <si>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</si>
  <si>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</si>
  <si>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</si>
  <si>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</si>
  <si>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</si>
  <si>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</si>
  <si>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</si>
  <si>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</si>
  <si>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</si>
  <si>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</si>
  <si>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</si>
  <si>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</si>
  <si>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</si>
  <si>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</si>
  <si>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</si>
  <si>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</si>
  <si>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</si>
  <si>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</si>
  <si>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</si>
  <si>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</si>
  <si>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</si>
  <si>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</si>
  <si>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</si>
  <si>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</si>
  <si>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</si>
  <si>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</si>
  <si>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</si>
  <si>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</si>
  <si>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</si>
  <si>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</si>
  <si>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</si>
  <si>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</si>
  <si>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</si>
  <si>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</si>
  <si>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</si>
  <si>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</si>
  <si>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</si>
  <si>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</si>
  <si>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</si>
  <si>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</si>
  <si>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</si>
  <si>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</si>
  <si>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</si>
  <si>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</si>
  <si>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</si>
  <si>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</si>
  <si>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</si>
  <si>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</si>
  <si>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</si>
  <si>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</si>
  <si>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</si>
  <si>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</si>
  <si>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</si>
  <si>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</si>
  <si>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</si>
  <si>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</si>
  <si>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</si>
  <si>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</si>
  <si>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</si>
  <si>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</si>
  <si>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</si>
  <si>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</si>
  <si>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</si>
  <si>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</si>
  <si>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</si>
  <si>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</si>
  <si>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</si>
  <si>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</si>
  <si>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</si>
  <si>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</si>
  <si>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</si>
  <si>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</si>
  <si>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</si>
  <si>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</si>
  <si>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</si>
  <si>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</si>
  <si>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</si>
  <si>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</si>
  <si>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</si>
  <si>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</si>
  <si>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</si>
  <si>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</si>
  <si>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</si>
  <si>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</si>
  <si>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</si>
  <si>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</si>
  <si>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</si>
  <si>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</si>
  <si>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</si>
  <si>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</si>
  <si>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</si>
  <si>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</si>
  <si>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</si>
  <si>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</si>
  <si>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</si>
  <si>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</si>
  <si>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</si>
  <si>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</si>
  <si>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</si>
  <si>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</si>
  <si>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</si>
  <si>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</si>
  <si>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</si>
  <si>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</si>
  <si>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</si>
  <si>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</si>
  <si>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</si>
  <si>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</si>
  <si>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</si>
  <si>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</si>
  <si>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</si>
  <si>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</si>
  <si>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</si>
  <si>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</si>
  <si>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</si>
  <si>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</si>
  <si>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</si>
  <si>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</si>
  <si>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</si>
  <si>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</si>
  <si>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</si>
  <si>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</si>
  <si>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</si>
  <si>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</si>
  <si>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</si>
  <si>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</si>
  <si>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</si>
  <si>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</si>
  <si>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</si>
  <si>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</si>
  <si>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</si>
  <si>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</si>
  <si>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</si>
  <si>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</si>
  <si>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</si>
  <si>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</si>
  <si>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</si>
  <si>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</si>
  <si>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</si>
  <si>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</si>
  <si>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</si>
  <si>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</si>
  <si>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</si>
  <si>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</si>
  <si>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</si>
  <si>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</si>
  <si>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</si>
  <si>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</si>
  <si>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</si>
  <si>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</si>
  <si>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</si>
  <si>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</si>
  <si>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</si>
  <si>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</si>
  <si>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</si>
  <si>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</si>
  <si>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</si>
  <si>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</si>
  <si>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</si>
  <si>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</si>
  <si>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</si>
  <si>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</si>
  <si>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</si>
  <si>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</si>
  <si>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</si>
  <si>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</si>
  <si>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</si>
  <si>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</si>
  <si>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</si>
  <si>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</si>
  <si>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</si>
  <si>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</si>
  <si>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</si>
  <si>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</si>
  <si>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</si>
  <si>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</si>
  <si>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</si>
  <si>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</si>
  <si>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</si>
  <si>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</si>
  <si>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</si>
  <si>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</si>
  <si>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</si>
  <si>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</si>
  <si>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</si>
  <si>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</si>
  <si>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</si>
  <si>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</si>
  <si>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</si>
  <si>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</si>
  <si>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</si>
  <si>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</si>
  <si>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</si>
  <si>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</si>
  <si>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</si>
  <si>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</si>
  <si>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</si>
  <si>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</si>
  <si>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</si>
  <si>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</si>
  <si>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</si>
  <si>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</si>
  <si>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</si>
  <si>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</si>
  <si>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</si>
  <si>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</si>
  <si>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</si>
  <si>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</si>
  <si>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</si>
  <si>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</si>
  <si>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</si>
  <si>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</si>
  <si>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</si>
  <si>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</si>
  <si>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</si>
  <si>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</si>
  <si>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</si>
  <si>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</si>
  <si>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</si>
  <si>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</si>
  <si>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</si>
  <si>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</si>
  <si>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</si>
  <si>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</si>
  <si>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</si>
  <si>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</si>
  <si>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</si>
  <si>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</si>
  <si>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</si>
  <si>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</si>
  <si>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</si>
  <si>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</si>
  <si>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</si>
  <si>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</si>
  <si>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</si>
  <si>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</si>
  <si>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</si>
  <si>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</si>
  <si>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</si>
  <si>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</si>
  <si>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</si>
  <si>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</si>
  <si>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</si>
  <si>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</si>
  <si>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</si>
  <si>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</si>
  <si>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</si>
  <si>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</si>
  <si>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</si>
  <si>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</si>
  <si>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</si>
  <si>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</si>
  <si>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</si>
  <si>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</si>
  <si>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</si>
  <si>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</si>
  <si>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</si>
  <si>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</si>
  <si>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</si>
  <si>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</si>
  <si>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</si>
  <si>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</si>
  <si>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</si>
  <si>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</si>
  <si>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</si>
  <si>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</si>
  <si>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</si>
  <si>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</si>
  <si>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</si>
  <si>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</si>
  <si>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</si>
  <si>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</si>
  <si>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</si>
  <si>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</si>
  <si>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</si>
  <si>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</si>
  <si>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</si>
  <si>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</si>
  <si>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</si>
  <si>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</si>
  <si>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</si>
  <si>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</si>
  <si>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</si>
  <si>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</si>
  <si>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</si>
  <si>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</si>
  <si>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</si>
  <si>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</si>
  <si>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</si>
  <si>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</si>
  <si>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</si>
  <si>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</si>
  <si>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</si>
  <si>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</si>
  <si>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</si>
  <si>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</si>
  <si>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</si>
  <si>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</si>
  <si>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</si>
  <si>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</si>
  <si>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</si>
  <si>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</si>
  <si>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</si>
  <si>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</si>
  <si>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</si>
  <si>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</si>
  <si>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</si>
  <si>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</si>
  <si>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</si>
  <si>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</si>
  <si>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</si>
  <si>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</si>
  <si>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</si>
  <si>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</si>
  <si>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</si>
  <si>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</si>
  <si>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</si>
  <si>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</si>
  <si>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</si>
  <si>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</si>
  <si>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</si>
  <si>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</si>
  <si>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</si>
  <si>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</si>
  <si>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</si>
  <si>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</si>
  <si>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</si>
  <si>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</si>
  <si>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</si>
  <si>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</si>
  <si>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</si>
  <si>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</si>
  <si>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</si>
  <si>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</si>
  <si>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</si>
  <si>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</si>
  <si>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</si>
  <si>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</si>
  <si>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</si>
  <si>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</si>
  <si>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</si>
  <si>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</si>
  <si>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</si>
  <si>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</si>
  <si>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</si>
  <si>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</si>
  <si>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</si>
  <si>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</si>
  <si>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</si>
  <si>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</si>
  <si>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</si>
  <si>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</si>
  <si>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</si>
  <si>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</si>
  <si>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</si>
  <si>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</si>
  <si>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</si>
  <si>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</si>
  <si>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</si>
  <si>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</si>
  <si>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</si>
  <si>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</si>
  <si>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</si>
  <si>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</si>
  <si>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</si>
  <si>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</si>
  <si>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</si>
  <si>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</si>
  <si>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</si>
  <si>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</si>
  <si>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</si>
  <si>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</si>
  <si>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</si>
  <si>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</si>
  <si>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</si>
  <si>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</si>
  <si>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</si>
  <si>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</si>
  <si>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</si>
  <si>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</si>
  <si>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</si>
  <si>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</si>
  <si>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</si>
  <si>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</si>
  <si>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</si>
  <si>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</si>
  <si>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</si>
  <si>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</si>
  <si>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</si>
  <si>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</si>
  <si>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</si>
  <si>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</si>
  <si>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</si>
  <si>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</si>
  <si>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</si>
  <si>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</si>
  <si>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</si>
  <si>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</si>
  <si>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</si>
  <si>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</si>
  <si>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</si>
  <si>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</si>
  <si>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</si>
  <si>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</si>
  <si>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</si>
  <si>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</si>
  <si>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</si>
  <si>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</si>
  <si>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</si>
  <si>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</si>
  <si>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</si>
  <si>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</si>
  <si>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</si>
  <si>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</si>
  <si>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</si>
  <si>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</si>
  <si>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</si>
  <si>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</si>
  <si>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</si>
  <si>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</si>
  <si>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</si>
  <si>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</si>
  <si>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</si>
  <si>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</si>
  <si>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</si>
  <si>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</si>
  <si>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</si>
  <si>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</si>
  <si>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</si>
  <si>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</si>
  <si>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</si>
  <si>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</si>
  <si>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</si>
  <si>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</si>
  <si>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</si>
  <si>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</si>
  <si>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</si>
  <si>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</si>
  <si>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</si>
  <si>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</si>
  <si>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</si>
  <si>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</si>
  <si>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</si>
  <si>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</si>
  <si>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</si>
  <si>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</si>
  <si>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</si>
  <si>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</si>
  <si>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</si>
  <si>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</si>
  <si>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</si>
  <si>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</si>
  <si>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</si>
  <si>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</si>
  <si>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</si>
  <si>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</si>
  <si>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</si>
  <si>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</si>
  <si>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</si>
  <si>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</si>
  <si>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</si>
  <si>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</si>
  <si>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</si>
  <si>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</si>
  <si>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</si>
  <si>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</si>
  <si>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</si>
  <si>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</si>
  <si>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</si>
  <si>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</si>
  <si>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</si>
  <si>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</si>
  <si>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</si>
  <si>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</si>
  <si>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</si>
  <si>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</si>
  <si>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</si>
  <si>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</si>
  <si>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</si>
  <si>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</si>
  <si>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</si>
  <si>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</si>
  <si>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</si>
  <si>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</si>
  <si>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</si>
  <si>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</si>
  <si>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</si>
  <si>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</si>
  <si>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</si>
  <si>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</si>
  <si>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</si>
  <si>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</si>
  <si>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</si>
  <si>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</si>
  <si>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</si>
  <si>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</si>
  <si>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</si>
  <si>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</si>
  <si>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</si>
  <si>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</si>
  <si>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</si>
  <si>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</si>
  <si>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</si>
  <si>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</si>
  <si>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</si>
  <si>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</si>
  <si>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</si>
  <si>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</si>
  <si>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</si>
  <si>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</si>
  <si>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</si>
  <si>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</si>
  <si>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</si>
  <si>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</si>
  <si>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</si>
  <si>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</si>
  <si>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</si>
  <si>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</si>
  <si>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</si>
  <si>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</si>
  <si>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</si>
  <si>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</si>
  <si>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</si>
  <si>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</si>
  <si>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</si>
  <si>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</si>
  <si>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</si>
  <si>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</si>
  <si>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</si>
  <si>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</si>
  <si>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</si>
  <si>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</si>
  <si>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</si>
  <si>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</si>
  <si>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</si>
  <si>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</si>
  <si>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</si>
  <si>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</si>
  <si>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</si>
  <si>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</si>
  <si>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</si>
  <si>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</si>
  <si>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</si>
  <si>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</si>
  <si>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</si>
  <si>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</si>
  <si>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</si>
  <si>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</si>
  <si>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</si>
  <si>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</si>
  <si>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</si>
  <si>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</si>
  <si>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</si>
  <si>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</si>
  <si>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</si>
  <si>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</si>
  <si>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</si>
  <si>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</si>
  <si>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</si>
  <si>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</si>
  <si>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</si>
  <si>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</si>
  <si>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</si>
  <si>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</si>
  <si>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</si>
  <si>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</si>
  <si>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</si>
  <si>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</si>
  <si>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</si>
  <si>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</si>
  <si>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</si>
  <si>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</si>
  <si>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</si>
  <si>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</si>
  <si>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</si>
  <si>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</si>
  <si>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</si>
  <si>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</si>
  <si>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</si>
  <si>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</si>
  <si>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</si>
  <si>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</si>
  <si>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</si>
  <si>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</si>
  <si>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</si>
  <si>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</si>
  <si>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</si>
  <si>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</si>
  <si>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</si>
  <si>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</si>
  <si>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</si>
  <si>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</si>
  <si>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</si>
  <si>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</si>
  <si>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</si>
  <si>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</si>
  <si>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</si>
  <si>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</si>
  <si>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</si>
  <si>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</si>
  <si>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</si>
  <si>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</si>
  <si>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</si>
  <si>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</si>
  <si>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</si>
  <si>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</si>
  <si>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</si>
  <si>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</si>
  <si>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</si>
  <si>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</si>
  <si>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</si>
  <si>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</si>
  <si>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</si>
  <si>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</si>
  <si>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</si>
  <si>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</si>
  <si>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</si>
  <si>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</si>
  <si>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</si>
  <si>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</si>
  <si>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</si>
  <si>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</si>
  <si>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</si>
  <si>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</si>
  <si>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</si>
  <si>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</si>
  <si>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</si>
  <si>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</si>
  <si>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</si>
  <si>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</si>
  <si>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</si>
  <si>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</si>
  <si>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</si>
  <si>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</si>
  <si>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</si>
  <si>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</si>
  <si>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</si>
  <si>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</si>
  <si>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</si>
  <si>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</si>
  <si>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</si>
  <si>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</si>
  <si>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</si>
  <si>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</si>
  <si>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</si>
  <si>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</si>
  <si>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</si>
  <si>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</si>
  <si>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</si>
  <si>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</si>
  <si>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</si>
  <si>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</si>
  <si>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</si>
  <si>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</si>
  <si>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</si>
  <si>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</si>
  <si>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</si>
  <si>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</si>
  <si>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</si>
  <si>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</si>
  <si>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</si>
  <si>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</si>
  <si>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</si>
  <si>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</si>
  <si>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</si>
  <si>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</si>
  <si>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</si>
  <si>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</si>
  <si>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</si>
  <si>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</si>
  <si>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</si>
  <si>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</si>
  <si>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</si>
  <si>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</si>
  <si>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</si>
  <si>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</si>
  <si>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</si>
  <si>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</si>
  <si>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</si>
  <si>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</si>
  <si>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</si>
  <si>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</si>
  <si>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</si>
  <si>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</si>
  <si>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</si>
  <si>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</si>
  <si>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</si>
  <si>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</si>
  <si>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</si>
  <si>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</si>
  <si>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</si>
  <si>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</si>
  <si>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</si>
  <si>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</si>
  <si>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</si>
  <si>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</si>
  <si>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</si>
  <si>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</si>
  <si>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</si>
  <si>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</si>
  <si>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</si>
  <si>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</si>
  <si>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</si>
  <si>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</si>
  <si>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</si>
  <si>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</si>
  <si>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</si>
  <si>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</si>
  <si>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</si>
  <si>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</si>
  <si>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</si>
  <si>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</si>
  <si>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</si>
  <si>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</si>
  <si>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</si>
  <si>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</si>
  <si>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</si>
  <si>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</si>
  <si>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</si>
  <si>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</si>
  <si>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</si>
  <si>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</si>
  <si>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</si>
  <si>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</si>
  <si>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</si>
  <si>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</si>
  <si>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</si>
  <si>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</si>
  <si>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</si>
  <si>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</si>
  <si>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</si>
  <si>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</si>
  <si>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</si>
  <si>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</si>
  <si>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</si>
  <si>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</si>
  <si>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</si>
  <si>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</si>
  <si>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</si>
  <si>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</si>
  <si>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</si>
  <si>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</si>
  <si>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</si>
  <si>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</si>
  <si>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</si>
  <si>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</si>
  <si>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</si>
  <si>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</si>
  <si>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</si>
  <si>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</si>
  <si>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</si>
  <si>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</si>
  <si>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</si>
  <si>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</si>
  <si>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</si>
  <si>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</si>
  <si>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</si>
  <si>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</si>
  <si>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</si>
  <si>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</si>
  <si>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</si>
  <si>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</si>
  <si>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</si>
  <si>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</si>
  <si>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</si>
  <si>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</si>
  <si>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</si>
  <si>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</si>
  <si>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</si>
  <si>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</si>
  <si>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</si>
  <si>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</si>
  <si>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</si>
  <si>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</si>
  <si>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</si>
  <si>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</si>
  <si>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</si>
  <si>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</si>
  <si>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</si>
  <si>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</si>
  <si>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</si>
  <si>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</si>
  <si>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</si>
  <si>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</si>
  <si>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</si>
  <si>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</si>
  <si>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</si>
  <si>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</si>
  <si>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</si>
  <si>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</si>
  <si>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</si>
  <si>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</si>
  <si>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</si>
  <si>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</si>
  <si>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</si>
  <si>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</si>
  <si>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</si>
  <si>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</si>
  <si>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</si>
  <si>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</si>
  <si>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</si>
  <si>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</si>
  <si>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</si>
  <si>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</si>
  <si>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</si>
  <si>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</si>
  <si>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</si>
  <si>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</si>
  <si>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</si>
  <si>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</si>
  <si>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</si>
  <si>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</si>
  <si>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</si>
  <si>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</si>
  <si>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</si>
  <si>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</si>
  <si>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</si>
  <si>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</si>
  <si>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</si>
  <si>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</si>
  <si>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</si>
  <si>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</si>
  <si>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</si>
  <si>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</si>
  <si>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</si>
  <si>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</si>
  <si>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</si>
  <si>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</si>
  <si>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</si>
  <si>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</si>
  <si>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</si>
  <si>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</si>
  <si>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</si>
  <si>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</si>
  <si>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</si>
  <si>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</si>
  <si>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</si>
  <si>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</si>
  <si>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</si>
  <si>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</si>
  <si>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</si>
  <si>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</si>
  <si>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</si>
  <si>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</si>
  <si>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</si>
  <si>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</si>
  <si>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</si>
  <si>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</si>
  <si>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</si>
  <si>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</si>
  <si>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</si>
  <si>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</si>
  <si>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</si>
  <si>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</si>
  <si>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</si>
  <si>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</si>
  <si>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</si>
  <si>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</si>
  <si>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</si>
  <si>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</si>
  <si>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</si>
  <si>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</si>
  <si>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</si>
  <si>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</si>
  <si>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</si>
  <si>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</si>
  <si>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</si>
  <si>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</si>
  <si>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</si>
  <si>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</si>
  <si>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</si>
  <si>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</si>
  <si>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</si>
  <si>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</si>
  <si>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</si>
  <si>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</si>
  <si>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</si>
  <si>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</si>
  <si>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</si>
  <si>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</si>
  <si>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</si>
  <si>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</si>
  <si>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</si>
  <si>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</si>
  <si>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</si>
  <si>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</si>
  <si>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</si>
  <si>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</si>
  <si>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</si>
  <si>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</si>
  <si>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</si>
  <si>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</si>
  <si>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</si>
  <si>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</si>
  <si>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</si>
  <si>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</si>
  <si>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</si>
  <si>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</si>
  <si>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</si>
  <si>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</si>
  <si>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</si>
  <si>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</si>
  <si>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</si>
  <si>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</si>
  <si>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</si>
  <si>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</si>
  <si>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</si>
  <si>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</si>
  <si>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</si>
  <si>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</si>
  <si>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</si>
  <si>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</si>
  <si>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</si>
  <si>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</si>
  <si>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</si>
  <si>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</si>
  <si>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</si>
  <si>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</si>
  <si>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</si>
  <si>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</si>
  <si>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</si>
  <si>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</si>
  <si>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</si>
  <si>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</si>
  <si>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</si>
  <si>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</si>
  <si>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</si>
  <si>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</si>
  <si>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</si>
  <si>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</si>
  <si>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</si>
  <si>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</si>
  <si>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</si>
  <si>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</si>
  <si>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</si>
  <si>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</si>
  <si>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</si>
  <si>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</si>
  <si>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</si>
  <si>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</si>
  <si>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</si>
  <si>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</si>
  <si>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</si>
  <si>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</si>
  <si>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</si>
  <si>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</si>
  <si>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</si>
  <si>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</si>
  <si>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</si>
  <si>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</si>
  <si>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</si>
  <si>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</si>
  <si>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</si>
  <si>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</si>
  <si>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</si>
  <si>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</si>
  <si>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</si>
  <si>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</si>
  <si>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</si>
  <si>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</si>
  <si>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</si>
  <si>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</si>
  <si>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</si>
  <si>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</si>
  <si>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</si>
  <si>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</si>
  <si>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</si>
  <si>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</si>
  <si>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</si>
  <si>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</si>
  <si>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</si>
  <si>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</si>
  <si>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</si>
  <si>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</si>
  <si>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</si>
  <si>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</si>
  <si>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</si>
  <si>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</si>
  <si>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</si>
  <si>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</si>
  <si>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</si>
  <si>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</si>
  <si>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</si>
  <si>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</si>
  <si>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</si>
  <si>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</si>
  <si>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</si>
  <si>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</si>
  <si>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</si>
  <si>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</si>
  <si>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</si>
  <si>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</si>
  <si>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</si>
  <si>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</si>
  <si>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</si>
  <si>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</si>
  <si>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</si>
  <si>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</si>
  <si>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</si>
  <si>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</si>
  <si>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</si>
  <si>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</si>
  <si>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</si>
  <si>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</si>
  <si>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</si>
  <si>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</si>
  <si>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</si>
  <si>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</si>
  <si>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</si>
  <si>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</si>
  <si>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</si>
  <si>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</si>
  <si>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</si>
  <si>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</si>
  <si>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</si>
  <si>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</si>
  <si>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</si>
  <si>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</si>
  <si>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</si>
  <si>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</si>
  <si>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</si>
  <si>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</si>
  <si>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</si>
  <si>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</si>
  <si>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</si>
  <si>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</si>
  <si>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</si>
  <si>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</si>
  <si>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</si>
  <si>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</si>
  <si>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</si>
  <si>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</si>
  <si>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</si>
  <si>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</si>
  <si>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</si>
  <si>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</si>
  <si>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</si>
  <si>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</si>
  <si>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</si>
  <si>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</si>
  <si>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</si>
  <si>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</si>
  <si>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</si>
  <si>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</si>
  <si>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</si>
  <si>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</si>
  <si>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</si>
  <si>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</si>
  <si>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</si>
  <si>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</si>
  <si>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</si>
  <si>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</si>
  <si>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</si>
  <si>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</si>
  <si>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</si>
  <si>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</si>
  <si>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</si>
  <si>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</si>
  <si>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</si>
  <si>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</si>
  <si>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</si>
  <si>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</si>
  <si>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</si>
  <si>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</si>
  <si>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</si>
  <si>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</si>
  <si>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</si>
  <si>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</si>
  <si>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</si>
  <si>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</si>
  <si>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</si>
  <si>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</si>
  <si>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</si>
  <si>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</si>
  <si>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</si>
  <si>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</si>
  <si>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</si>
  <si>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</si>
  <si>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</si>
  <si>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</si>
  <si>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</si>
  <si>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</si>
  <si>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</si>
  <si>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</si>
  <si>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</si>
  <si>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</si>
  <si>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</si>
  <si>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</si>
  <si>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</si>
  <si>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</si>
  <si>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</si>
  <si>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</si>
  <si>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</si>
  <si>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</si>
  <si>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</si>
  <si>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</si>
  <si>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</si>
  <si>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</si>
  <si>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</si>
  <si>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</si>
  <si>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</si>
  <si>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</si>
  <si>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</si>
  <si>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</si>
  <si>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</si>
  <si>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</si>
  <si>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</si>
  <si>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</si>
  <si>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</si>
  <si>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</si>
  <si>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</si>
  <si>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</si>
  <si>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</si>
  <si>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</si>
  <si>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</si>
  <si>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</si>
  <si>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</si>
  <si>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</si>
  <si>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</si>
  <si>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</si>
  <si>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</si>
  <si>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</si>
  <si>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</si>
  <si>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</si>
  <si>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</si>
  <si>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</si>
  <si>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</si>
  <si>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</si>
  <si>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</si>
  <si>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</si>
  <si>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</si>
  <si>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</si>
  <si>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</si>
  <si>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</si>
  <si>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</si>
  <si>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</si>
  <si>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</si>
  <si>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</si>
  <si>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</si>
  <si>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</si>
  <si>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</si>
  <si>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</si>
  <si>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</si>
  <si>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</si>
  <si>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</si>
  <si>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</si>
  <si>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</si>
  <si>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</si>
  <si>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</si>
  <si>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</si>
  <si>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</si>
  <si>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</si>
  <si>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</si>
  <si>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</si>
  <si>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</si>
  <si>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</si>
  <si>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</si>
  <si>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</si>
  <si>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</si>
  <si>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</si>
  <si>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</si>
  <si>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</si>
  <si>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</si>
  <si>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</si>
  <si>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</si>
  <si>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</si>
  <si>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</si>
  <si>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</si>
  <si>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</si>
  <si>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</si>
  <si>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</si>
  <si>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</si>
  <si>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</si>
  <si>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</si>
  <si>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</si>
  <si>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</si>
  <si>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</si>
  <si>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</si>
  <si>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</si>
  <si>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</si>
  <si>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</si>
  <si>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</si>
  <si>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</si>
  <si>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</si>
  <si>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</si>
  <si>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</si>
  <si>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</si>
  <si>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</si>
  <si>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</si>
  <si>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</si>
  <si>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</si>
  <si>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</si>
  <si>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</si>
  <si>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</si>
  <si>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</si>
  <si>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</si>
  <si>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</si>
  <si>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</si>
  <si>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</si>
  <si>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</si>
  <si>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</si>
  <si>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</si>
  <si>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</si>
  <si>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</si>
  <si>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</si>
  <si>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</si>
  <si>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</si>
  <si>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</si>
  <si>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</si>
  <si>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</si>
  <si>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</si>
  <si>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</si>
  <si>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</si>
  <si>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</si>
  <si>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</si>
  <si>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</si>
  <si>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</si>
  <si>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</si>
  <si>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</si>
  <si>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</si>
  <si>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</si>
  <si>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</si>
  <si>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</si>
  <si>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</si>
  <si>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</si>
  <si>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</si>
  <si>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</si>
  <si>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</si>
  <si>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</si>
  <si>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</si>
  <si>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</si>
  <si>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</si>
  <si>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</si>
  <si>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</si>
  <si>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</si>
  <si>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</si>
  <si>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</si>
  <si>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</si>
  <si>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</si>
  <si>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</si>
  <si>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</si>
  <si>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</si>
  <si>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</si>
  <si>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</si>
  <si>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</si>
  <si>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</si>
  <si>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</si>
  <si>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</si>
  <si>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</si>
  <si>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</si>
  <si>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</si>
  <si>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</si>
  <si>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</si>
  <si>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</si>
  <si>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</si>
  <si>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</si>
  <si>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</si>
  <si>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</si>
  <si>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</si>
  <si>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</si>
  <si>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</si>
  <si>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</si>
  <si>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</si>
  <si>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</si>
  <si>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</si>
  <si>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</si>
  <si>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</si>
  <si>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</si>
  <si>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</si>
  <si>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</si>
  <si>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</si>
  <si>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</si>
  <si>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</si>
  <si>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</si>
  <si>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</si>
  <si>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</si>
  <si>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</si>
  <si>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</si>
  <si>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</si>
  <si>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</si>
  <si>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</si>
  <si>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</si>
  <si>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</si>
  <si>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</si>
  <si>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</si>
  <si>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</si>
  <si>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</si>
  <si>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</si>
  <si>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</si>
  <si>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</si>
  <si>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</si>
  <si>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</si>
  <si>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</si>
  <si>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</si>
  <si>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</si>
  <si>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</si>
  <si>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</si>
  <si>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</si>
  <si>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</si>
  <si>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</si>
  <si>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</si>
  <si>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</si>
  <si>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</si>
  <si>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</si>
  <si>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</si>
  <si>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</si>
  <si>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</si>
  <si>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</si>
  <si>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</si>
  <si>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</si>
  <si>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</si>
  <si>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</si>
  <si>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</si>
  <si>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</si>
  <si>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</si>
  <si>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</si>
  <si>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</si>
  <si>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</si>
  <si>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</si>
  <si>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</si>
  <si>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</si>
  <si>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</si>
  <si>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</si>
  <si>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</si>
  <si>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</si>
  <si>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</si>
  <si>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</si>
  <si>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</si>
  <si>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</si>
  <si>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</si>
  <si>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</si>
  <si>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</si>
  <si>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</si>
  <si>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</si>
  <si>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</si>
  <si>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</si>
  <si>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</si>
  <si>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</si>
  <si>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</si>
  <si>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</si>
  <si>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</si>
  <si>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</si>
  <si>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</si>
  <si>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</si>
  <si>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</si>
  <si>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</si>
  <si>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</si>
  <si>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</si>
  <si>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</si>
  <si>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</si>
  <si>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</si>
  <si>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</si>
  <si>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</si>
  <si>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</si>
  <si>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</si>
  <si>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</si>
  <si>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</si>
  <si>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</si>
  <si>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</si>
  <si>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</si>
  <si>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</si>
  <si>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</si>
  <si>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</si>
  <si>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</si>
  <si>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</si>
  <si>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</si>
  <si>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</si>
  <si>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</si>
  <si>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</si>
  <si>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</si>
  <si>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</si>
  <si>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</si>
  <si>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</si>
  <si>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</si>
  <si>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</si>
  <si>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</si>
  <si>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</si>
  <si>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</si>
  <si>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</si>
  <si>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</si>
  <si>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</si>
  <si>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</si>
  <si>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</si>
  <si>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</si>
  <si>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</si>
  <si>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</si>
  <si>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</si>
  <si>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</si>
  <si>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</si>
  <si>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</si>
  <si>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</si>
  <si>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</si>
  <si>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</si>
  <si>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</si>
  <si>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</si>
  <si>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</si>
  <si>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</si>
  <si>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</si>
  <si>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</si>
  <si>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</si>
  <si>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</si>
  <si>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</si>
  <si>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</si>
  <si>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</si>
  <si>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</si>
  <si>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</si>
  <si>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</si>
  <si>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</si>
  <si>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</si>
  <si>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</si>
  <si>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</si>
  <si>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</si>
  <si>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</si>
  <si>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</si>
  <si>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</si>
  <si>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</si>
  <si>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</si>
  <si>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</si>
  <si>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</si>
  <si>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</si>
  <si>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</si>
  <si>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</si>
  <si>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</si>
  <si>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</si>
  <si>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</si>
  <si>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</si>
  <si>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</si>
  <si>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</si>
  <si>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</si>
  <si>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</si>
  <si>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</si>
  <si>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</si>
  <si>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</si>
  <si>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</si>
  <si>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</si>
  <si>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</si>
  <si>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</si>
  <si>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</si>
  <si>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</si>
  <si>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</si>
  <si>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</si>
  <si>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</si>
  <si>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</si>
  <si>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</si>
  <si>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</si>
  <si>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</si>
  <si>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</si>
  <si>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</si>
  <si>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</si>
  <si>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</si>
  <si>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</si>
  <si>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</si>
  <si>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</si>
  <si>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</si>
  <si>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</si>
  <si>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</si>
  <si>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</si>
  <si>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</si>
  <si>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</si>
  <si>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</si>
  <si>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</si>
  <si>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</si>
  <si>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</si>
  <si>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</si>
  <si>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</si>
  <si>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</si>
  <si>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</si>
  <si>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</si>
  <si>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</si>
  <si>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</si>
  <si>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</si>
  <si>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</si>
  <si>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</si>
  <si>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</si>
  <si>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</si>
  <si>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</si>
  <si>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</si>
  <si>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</si>
  <si>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</si>
  <si>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</si>
  <si>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</si>
  <si>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</si>
  <si>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</si>
  <si>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</si>
  <si>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</si>
  <si>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</si>
  <si>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</si>
  <si>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</si>
  <si>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</si>
  <si>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</si>
  <si>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</si>
  <si>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</si>
  <si>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</si>
  <si>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</si>
  <si>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</si>
  <si>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</si>
  <si>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</si>
  <si>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</si>
  <si>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</si>
  <si>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</si>
  <si>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</si>
  <si>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</si>
  <si>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</si>
  <si>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</si>
  <si>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</si>
  <si>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</si>
  <si>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</si>
  <si>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</si>
  <si>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</si>
  <si>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</si>
  <si>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</si>
  <si>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</si>
  <si>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</si>
  <si>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</si>
  <si>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</si>
  <si>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</si>
  <si>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</si>
  <si>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</si>
  <si>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</si>
  <si>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</si>
  <si>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</si>
  <si>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</si>
  <si>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</si>
  <si>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</si>
  <si>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</si>
  <si>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</si>
  <si>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</si>
  <si>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</si>
  <si>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</si>
  <si>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</si>
  <si>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</si>
  <si>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</si>
  <si>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</si>
  <si>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</si>
  <si>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</si>
  <si>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</si>
  <si>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</si>
  <si>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</si>
  <si>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</si>
  <si>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</si>
  <si>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</si>
  <si>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</si>
  <si>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</si>
  <si>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</si>
  <si>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</si>
  <si>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</si>
  <si>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</si>
  <si>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</si>
  <si>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</si>
  <si>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</si>
  <si>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</si>
  <si>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</si>
  <si>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</si>
  <si>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</si>
  <si>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</si>
  <si>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</si>
  <si>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</si>
  <si>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</si>
  <si>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</si>
  <si>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</si>
  <si>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</si>
  <si>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</si>
  <si>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</si>
  <si>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</si>
  <si>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</si>
  <si>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</si>
  <si>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</si>
  <si>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</si>
  <si>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</si>
  <si>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</si>
  <si>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</si>
  <si>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</si>
  <si>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</si>
  <si>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</si>
  <si>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</si>
  <si>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</si>
  <si>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</si>
  <si>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</si>
  <si>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</si>
  <si>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</si>
  <si>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</si>
  <si>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</si>
  <si>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</si>
  <si>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</si>
  <si>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</si>
  <si>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</si>
  <si>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</si>
  <si>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</si>
  <si>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</si>
  <si>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</si>
  <si>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</si>
  <si>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</si>
  <si>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</si>
  <si>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</si>
  <si>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</si>
  <si>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</si>
  <si>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</si>
  <si>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</si>
  <si>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</si>
  <si>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</si>
  <si>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</si>
  <si>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</si>
  <si>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</si>
  <si>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</si>
  <si>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</si>
  <si>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</si>
  <si>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</si>
  <si>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</si>
  <si>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</si>
  <si>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</si>
  <si>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</si>
  <si>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</si>
  <si>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</si>
  <si>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</si>
  <si>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</si>
  <si>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</si>
  <si>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</si>
  <si>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</si>
  <si>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</si>
  <si>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</si>
  <si>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</si>
  <si>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</si>
  <si>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</si>
  <si>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</si>
  <si>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</si>
  <si>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</si>
  <si>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</si>
  <si>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</si>
  <si>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</si>
  <si>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</si>
  <si>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</si>
  <si>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</si>
  <si>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</si>
  <si>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</si>
  <si>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</si>
  <si>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</si>
  <si>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</si>
  <si>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</si>
  <si>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</si>
  <si>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</si>
  <si>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</si>
  <si>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</si>
  <si>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</si>
  <si>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</si>
  <si>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</si>
  <si>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</si>
  <si>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</si>
  <si>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</si>
  <si>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</si>
  <si>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</si>
  <si>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</si>
  <si>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</si>
  <si>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</si>
  <si>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</si>
  <si>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</si>
  <si>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</si>
  <si>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</si>
  <si>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</si>
  <si>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</si>
  <si>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</si>
  <si>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</si>
  <si>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</si>
  <si>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</si>
  <si>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</si>
  <si>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</si>
  <si>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</si>
  <si>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</si>
  <si>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</si>
  <si>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</si>
  <si>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</si>
  <si>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</si>
  <si>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</si>
  <si>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</si>
  <si>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</si>
  <si>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</si>
  <si>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</si>
  <si>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</si>
  <si>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</si>
  <si>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</si>
  <si>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</si>
  <si>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</si>
  <si>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</si>
  <si>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</si>
  <si>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</si>
  <si>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</si>
  <si>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</si>
  <si>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</si>
  <si>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</si>
  <si>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</si>
  <si>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</si>
  <si>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</si>
  <si>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</si>
  <si>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</si>
  <si>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</si>
  <si>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</si>
  <si>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</si>
  <si>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</si>
  <si>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</si>
  <si>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</si>
  <si>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</si>
  <si>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</si>
  <si>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</si>
  <si>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</si>
  <si>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</si>
  <si>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</si>
  <si>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</si>
  <si>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</si>
  <si>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</si>
  <si>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</si>
  <si>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</si>
  <si>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</si>
  <si>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</si>
  <si>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</si>
  <si>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</si>
  <si>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</si>
  <si>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</si>
  <si>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</si>
  <si>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</si>
  <si>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</si>
  <si>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</si>
  <si>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</si>
  <si>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</si>
  <si>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</si>
  <si>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</si>
  <si>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</si>
  <si>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</si>
  <si>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</si>
  <si>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</si>
  <si>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</si>
  <si>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</si>
  <si>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</si>
  <si>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</si>
  <si>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</si>
  <si>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</si>
  <si>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</si>
  <si>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</si>
  <si>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</si>
  <si>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</si>
  <si>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</si>
  <si>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</si>
  <si>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</si>
  <si>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</si>
  <si>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</si>
  <si>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</si>
  <si>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</si>
  <si>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</si>
  <si>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</si>
  <si>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</si>
  <si>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</si>
  <si>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</si>
  <si>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</si>
  <si>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</si>
  <si>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</si>
  <si>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</si>
  <si>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</si>
  <si>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</si>
  <si>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</si>
  <si>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</si>
  <si>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</si>
  <si>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</si>
  <si>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</si>
  <si>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</si>
  <si>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</si>
  <si>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</si>
  <si>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</si>
  <si>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</si>
  <si>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</si>
  <si>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</si>
  <si>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</si>
  <si>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</si>
  <si>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</si>
  <si>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</si>
  <si>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</si>
  <si>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</si>
  <si>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</si>
  <si>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</si>
  <si>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</si>
  <si>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</si>
  <si>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</si>
  <si>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</si>
  <si>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</si>
  <si>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</si>
  <si>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</si>
  <si>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</si>
  <si>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</si>
  <si>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</si>
  <si>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</si>
  <si>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</si>
  <si>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</si>
  <si>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</si>
  <si>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</si>
  <si>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</si>
  <si>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</si>
  <si>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</si>
  <si>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</si>
  <si>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</si>
  <si>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</si>
  <si>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</si>
  <si>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</si>
  <si>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</si>
  <si>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</si>
  <si>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</si>
  <si>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</si>
  <si>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</si>
  <si>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</si>
  <si>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</si>
  <si>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</si>
  <si>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</si>
  <si>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</si>
  <si>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</si>
  <si>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</si>
  <si>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</si>
  <si>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</si>
  <si>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</si>
  <si>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</si>
  <si>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</si>
  <si>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</si>
  <si>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</si>
  <si>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</si>
  <si>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</si>
  <si>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</si>
  <si>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</si>
  <si>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</si>
  <si>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</si>
  <si>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</si>
  <si>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</si>
  <si>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</si>
  <si>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</si>
  <si>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</si>
  <si>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</si>
  <si>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</si>
  <si>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</si>
  <si>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</si>
  <si>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</si>
  <si>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</si>
  <si>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</si>
  <si>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</si>
  <si>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</si>
  <si>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</si>
  <si>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</si>
  <si>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</si>
  <si>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</si>
  <si>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</si>
  <si>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</si>
  <si>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</si>
  <si>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</si>
  <si>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</si>
  <si>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</si>
  <si>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</si>
  <si>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</si>
  <si>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</si>
  <si>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</si>
  <si>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</si>
  <si>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</si>
  <si>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</si>
  <si>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</si>
  <si>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</si>
  <si>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</si>
  <si>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</si>
  <si>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</si>
  <si>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</si>
  <si>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</si>
  <si>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</si>
  <si>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</si>
  <si>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</si>
  <si>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</si>
  <si>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</si>
  <si>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</si>
  <si>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</si>
  <si>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</si>
  <si>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</si>
  <si>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</si>
  <si>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</si>
  <si>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</si>
  <si>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</si>
  <si>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</si>
  <si>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</si>
  <si>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</si>
  <si>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</si>
  <si>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</si>
  <si>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</si>
  <si>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</si>
  <si>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</si>
  <si>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</si>
  <si>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</si>
  <si>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</si>
  <si>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</si>
  <si>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</si>
  <si>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</si>
  <si>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</si>
  <si>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</si>
  <si>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</si>
  <si>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</si>
  <si>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</si>
  <si>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</si>
  <si>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</si>
  <si>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</si>
  <si>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</si>
  <si>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</si>
  <si>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</si>
  <si>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</si>
  <si>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</si>
  <si>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</si>
  <si>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</si>
  <si>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</si>
  <si>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</si>
  <si>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</si>
  <si>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</si>
  <si>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</si>
  <si>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</si>
  <si>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</si>
  <si>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</si>
  <si>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</si>
  <si>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</si>
  <si>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</si>
  <si>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</si>
  <si>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</si>
  <si>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</si>
  <si>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</si>
  <si>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</si>
  <si>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</si>
  <si>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</si>
  <si>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</si>
  <si>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</si>
  <si>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</si>
  <si>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</si>
  <si>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</si>
  <si>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</si>
  <si>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</si>
  <si>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</si>
  <si>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</si>
  <si>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</si>
  <si>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</si>
  <si>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</si>
  <si>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</si>
  <si>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</si>
  <si>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</si>
  <si>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</si>
  <si>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</si>
  <si>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</si>
  <si>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</si>
  <si>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</si>
  <si>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</si>
  <si>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</si>
  <si>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</si>
  <si>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</si>
  <si>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</si>
  <si>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</si>
  <si>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</si>
  <si>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</si>
  <si>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</si>
  <si>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</si>
  <si>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</si>
  <si>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</si>
  <si>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</si>
  <si>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</si>
  <si>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</si>
  <si>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</si>
  <si>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</si>
  <si>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</si>
  <si>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</si>
  <si>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</si>
  <si>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</si>
  <si>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</si>
  <si>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</si>
  <si>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</si>
  <si>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</si>
  <si>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</si>
  <si>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</si>
  <si>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</si>
  <si>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</si>
  <si>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</si>
  <si>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</si>
  <si>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</si>
  <si>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</si>
  <si>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</si>
  <si>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</si>
  <si>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</si>
  <si>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</si>
  <si>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</si>
  <si>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</si>
  <si>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</si>
  <si>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</si>
  <si>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</si>
  <si>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</si>
  <si>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</si>
  <si>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</si>
  <si>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</si>
  <si>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</si>
  <si>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</si>
  <si>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</si>
  <si>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</si>
  <si>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</si>
  <si>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</si>
  <si>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</si>
  <si>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</si>
  <si>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</si>
  <si>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</si>
  <si>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</si>
  <si>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</si>
  <si>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</si>
  <si>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</si>
  <si>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</si>
  <si>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</si>
  <si>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</si>
  <si>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</si>
  <si>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</si>
  <si>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</si>
  <si>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</si>
  <si>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</si>
  <si>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</si>
  <si>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</si>
  <si>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</si>
  <si>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</si>
  <si>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</si>
  <si>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</si>
  <si>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</si>
  <si>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</si>
  <si>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</si>
  <si>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</si>
  <si>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</si>
  <si>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</si>
  <si>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</si>
  <si>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</si>
  <si>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</si>
  <si>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</si>
  <si>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</si>
  <si>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</si>
  <si>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</si>
  <si>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</si>
  <si>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</si>
  <si>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</si>
  <si>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</si>
  <si>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</si>
  <si>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</si>
  <si>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</si>
  <si>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</si>
  <si>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</si>
  <si>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</si>
  <si>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</si>
  <si>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</si>
  <si>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</si>
  <si>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</si>
  <si>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</si>
  <si>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</si>
  <si>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</si>
  <si>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</si>
  <si>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</si>
  <si>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</si>
  <si>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</si>
  <si>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</si>
  <si>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</si>
  <si>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</si>
  <si>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</si>
  <si>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</si>
  <si>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</si>
  <si>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</si>
  <si>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</si>
  <si>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</si>
  <si>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</si>
  <si>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</si>
  <si>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</si>
  <si>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</si>
  <si>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</si>
  <si>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</si>
  <si>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</si>
  <si>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</si>
  <si>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</si>
  <si>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</si>
  <si>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</si>
  <si>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</si>
  <si>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</si>
  <si>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</si>
  <si>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</si>
  <si>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</si>
  <si>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</si>
  <si>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</si>
  <si>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</si>
  <si>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</si>
  <si>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</si>
  <si>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</si>
  <si>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</si>
  <si>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</si>
  <si>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</si>
  <si>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</si>
  <si>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</si>
  <si>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</si>
  <si>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</si>
  <si>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</si>
  <si>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</si>
  <si>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</si>
  <si>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</si>
  <si>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</si>
  <si>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</si>
  <si>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</si>
  <si>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</si>
  <si>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</si>
  <si>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</si>
  <si>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</si>
  <si>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</si>
  <si>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</si>
  <si>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</si>
  <si>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</si>
  <si>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</si>
  <si>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</si>
  <si>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</si>
  <si>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</si>
  <si>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</si>
  <si>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</si>
  <si>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</si>
  <si>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</si>
  <si>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</si>
  <si>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</si>
  <si>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</si>
  <si>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</si>
  <si>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</si>
  <si>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</si>
  <si>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</si>
  <si>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</si>
  <si>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</si>
  <si>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</si>
  <si>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</si>
  <si>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</si>
  <si>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</si>
  <si>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</si>
  <si>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</si>
  <si>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</si>
  <si>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</si>
  <si>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</si>
  <si>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</si>
  <si>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</si>
  <si>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</si>
  <si>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</si>
  <si>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</si>
  <si>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</si>
  <si>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</si>
  <si>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</si>
  <si>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</si>
  <si>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</si>
  <si>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</si>
  <si>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</si>
  <si>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</si>
  <si>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</si>
  <si>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</si>
  <si>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</si>
  <si>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</si>
  <si>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</si>
  <si>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</si>
  <si>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</si>
  <si>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</si>
  <si>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</si>
  <si>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</si>
  <si>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</si>
  <si>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</si>
  <si>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</si>
  <si>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</si>
  <si>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</si>
  <si>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</si>
  <si>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</si>
  <si>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</si>
  <si>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</si>
  <si>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</si>
  <si>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</si>
  <si>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</si>
  <si>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</si>
  <si>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</si>
  <si>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</si>
  <si>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</si>
  <si>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</si>
  <si>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</si>
  <si>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</si>
  <si>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</si>
  <si>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</si>
  <si>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</si>
  <si>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</si>
  <si>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</si>
  <si>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</si>
  <si>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</si>
  <si>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</si>
  <si>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</si>
  <si>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</si>
  <si>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</si>
  <si>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</si>
  <si>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</si>
  <si>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</si>
  <si>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</si>
  <si>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</si>
  <si>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</si>
  <si>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</si>
  <si>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</si>
  <si>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</si>
  <si>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</si>
  <si>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</si>
  <si>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</si>
  <si>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</si>
  <si>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</si>
  <si>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</si>
  <si>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</si>
  <si>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</si>
  <si>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</si>
  <si>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</si>
  <si>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</si>
  <si>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</si>
  <si>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</si>
  <si>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</si>
  <si>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</si>
  <si>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</si>
  <si>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</si>
  <si>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</si>
  <si>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</si>
  <si>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</si>
  <si>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</si>
  <si>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</si>
  <si>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</si>
  <si>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</si>
  <si>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</si>
  <si>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</si>
  <si>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</si>
  <si>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</si>
  <si>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</si>
  <si>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</si>
  <si>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</si>
  <si>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</si>
  <si>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</si>
  <si>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</si>
  <si>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</si>
  <si>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</si>
  <si>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</si>
  <si>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</si>
  <si>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</si>
  <si>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</si>
  <si>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</si>
  <si>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</si>
  <si>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</si>
  <si>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</si>
  <si>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</si>
  <si>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</si>
  <si>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</si>
  <si>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</si>
  <si>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</si>
  <si>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</si>
  <si>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</si>
  <si>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</si>
  <si>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</si>
  <si>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</si>
  <si>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</si>
  <si>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</si>
  <si>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</si>
  <si>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</si>
  <si>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</si>
  <si>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</si>
  <si>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</si>
  <si>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</si>
  <si>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</si>
  <si>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</si>
  <si>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</si>
  <si>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</si>
  <si>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</si>
  <si>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</si>
  <si>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</si>
  <si>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</si>
  <si>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</si>
  <si>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</si>
  <si>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</si>
  <si>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</si>
  <si>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</si>
  <si>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</si>
  <si>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</si>
  <si>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</si>
  <si>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</si>
  <si>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</si>
  <si>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</si>
  <si>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</si>
  <si>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</si>
  <si>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</si>
  <si>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</si>
  <si>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</si>
  <si>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</si>
  <si>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</si>
  <si>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</si>
  <si>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</si>
  <si>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</si>
  <si>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</si>
  <si>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</si>
  <si>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</si>
  <si>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</si>
  <si>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</si>
  <si>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</si>
  <si>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</si>
  <si>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</si>
  <si>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</si>
  <si>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</si>
  <si>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</si>
  <si>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</si>
  <si>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</si>
  <si>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</si>
  <si>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</si>
  <si>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</si>
  <si>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</si>
  <si>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</si>
  <si>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</si>
  <si>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</si>
  <si>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</si>
  <si>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</si>
  <si>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</si>
  <si>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</si>
  <si>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</si>
  <si>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</si>
  <si>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</si>
  <si>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</si>
  <si>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</si>
  <si>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</si>
  <si>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</si>
  <si>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</si>
  <si>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</si>
  <si>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</si>
  <si>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</si>
  <si>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</si>
  <si>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</si>
  <si>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</si>
  <si>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</si>
  <si>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</si>
  <si>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</si>
  <si>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</si>
  <si>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</si>
  <si>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</si>
  <si>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</si>
  <si>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</si>
  <si>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</si>
  <si>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</si>
  <si>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</si>
  <si>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</si>
  <si>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</si>
  <si>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</si>
  <si>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</si>
  <si>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</si>
  <si>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</si>
  <si>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</si>
  <si>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</si>
  <si>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</si>
  <si>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</si>
  <si>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</si>
  <si>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</si>
  <si>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</si>
  <si>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</si>
  <si>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</si>
  <si>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</si>
  <si>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</si>
  <si>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</si>
  <si>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</si>
  <si>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</si>
  <si>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</si>
  <si>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</si>
  <si>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</si>
  <si>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</si>
  <si>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</si>
  <si>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</si>
  <si>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</si>
  <si>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</si>
  <si>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</si>
  <si>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</si>
  <si>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</si>
  <si>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</si>
  <si>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</si>
  <si>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</si>
  <si>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</si>
  <si>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</si>
  <si>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</si>
  <si>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</si>
  <si>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</si>
  <si>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</si>
  <si>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</si>
  <si>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</si>
  <si>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</si>
  <si>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</si>
  <si>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</si>
  <si>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</si>
  <si>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</si>
  <si>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</si>
  <si>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</si>
  <si>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</si>
  <si>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</si>
  <si>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</si>
  <si>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</si>
  <si>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</si>
  <si>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</si>
  <si>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</si>
  <si>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</si>
  <si>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</si>
  <si>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</si>
  <si>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</si>
  <si>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</si>
  <si>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</si>
  <si>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</si>
  <si>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</si>
  <si>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</si>
  <si>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</si>
  <si>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</si>
  <si>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</si>
  <si>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</si>
  <si>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</si>
  <si>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</si>
  <si>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</si>
  <si>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</si>
  <si>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</si>
  <si>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</si>
  <si>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</si>
  <si>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</si>
  <si>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</si>
  <si>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</si>
  <si>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</si>
  <si>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</si>
  <si>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</si>
  <si>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</si>
  <si>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</si>
  <si>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</si>
  <si>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</si>
  <si>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</si>
  <si>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</si>
  <si>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</si>
  <si>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</si>
  <si>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</si>
  <si>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</si>
  <si>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</si>
  <si>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</si>
  <si>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</si>
  <si>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</si>
  <si>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</si>
  <si>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</si>
  <si>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</si>
  <si>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</si>
  <si>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</si>
  <si>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</si>
  <si>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</si>
  <si>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</si>
  <si>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</si>
  <si>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</si>
  <si>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</si>
  <si>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</si>
  <si>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</si>
  <si>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</si>
  <si>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</si>
  <si>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</si>
  <si>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</si>
  <si>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</si>
  <si>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</si>
  <si>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</si>
  <si>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</si>
  <si>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</si>
  <si>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</si>
  <si>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</si>
  <si>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</si>
  <si>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</si>
  <si>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</si>
  <si>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</si>
  <si>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</si>
  <si>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</si>
  <si>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</si>
  <si>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</si>
  <si>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</si>
  <si>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</si>
  <si>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</si>
  <si>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</si>
  <si>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</si>
  <si>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</si>
  <si>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</si>
  <si>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</si>
  <si>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</si>
  <si>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</si>
  <si>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</si>
  <si>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</si>
  <si>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</si>
  <si>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</si>
  <si>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</si>
  <si>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</si>
  <si>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</si>
  <si>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</si>
  <si>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</si>
  <si>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</si>
  <si>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</si>
  <si>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</si>
  <si>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</si>
  <si>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</si>
  <si>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</si>
  <si>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</si>
  <si>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</si>
  <si>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</si>
  <si>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</si>
  <si>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</si>
  <si>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</si>
  <si>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</si>
  <si>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</si>
  <si>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</si>
  <si>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</si>
  <si>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</si>
  <si>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</si>
  <si>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</si>
  <si>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</si>
  <si>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</si>
  <si>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</si>
  <si>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</si>
  <si>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</si>
  <si>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</si>
  <si>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</si>
  <si>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</si>
  <si>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</si>
  <si>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</si>
  <si>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</si>
  <si>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</si>
  <si>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</si>
  <si>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</si>
  <si>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</si>
  <si>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</si>
  <si>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</si>
  <si>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</si>
  <si>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</si>
  <si>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</si>
  <si>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</si>
  <si>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</si>
  <si>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</si>
  <si>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</si>
  <si>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</si>
  <si>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</si>
  <si>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</si>
  <si>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</si>
  <si>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</si>
  <si>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</si>
  <si>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</si>
  <si>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</si>
  <si>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</si>
  <si>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</si>
  <si>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</si>
  <si>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</si>
  <si>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</si>
  <si>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</si>
  <si>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</si>
  <si>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</si>
  <si>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</si>
  <si>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</si>
  <si>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</si>
  <si>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</si>
  <si>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</si>
  <si>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</si>
  <si>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</si>
  <si>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</si>
  <si>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</si>
  <si>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</si>
  <si>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</si>
  <si>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</si>
  <si>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</si>
  <si>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</si>
  <si>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</si>
  <si>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</si>
  <si>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</si>
  <si>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</si>
  <si>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</si>
  <si>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</si>
  <si>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</si>
  <si>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</si>
  <si>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</si>
  <si>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</si>
  <si>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</si>
  <si>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</si>
  <si>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</si>
  <si>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</si>
  <si>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</si>
  <si>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</si>
  <si>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</si>
  <si>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</si>
  <si>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</si>
  <si>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</si>
  <si>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</si>
  <si>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</si>
  <si>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</si>
  <si>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</si>
  <si>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</si>
  <si>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</si>
  <si>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</si>
  <si>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</si>
  <si>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</si>
  <si>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</si>
  <si>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</si>
  <si>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</si>
  <si>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</si>
  <si>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</si>
  <si>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</si>
  <si>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</si>
  <si>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</si>
  <si>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</si>
  <si>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</si>
  <si>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</si>
  <si>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</si>
  <si>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</si>
  <si>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</si>
  <si>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</si>
  <si>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</si>
  <si>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</si>
  <si>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</si>
  <si>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</si>
  <si>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</si>
  <si>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</si>
  <si>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</si>
  <si>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</si>
  <si>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</si>
  <si>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</si>
  <si>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</si>
  <si>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</si>
  <si>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</si>
  <si>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</si>
  <si>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</si>
  <si>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</si>
  <si>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</si>
  <si>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</si>
  <si>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</si>
  <si>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</si>
  <si>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</si>
  <si>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</si>
  <si>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</si>
  <si>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</si>
  <si>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</si>
  <si>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</si>
  <si>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</si>
  <si>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</si>
  <si>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</si>
  <si>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</si>
  <si>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</si>
  <si>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</si>
  <si>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</si>
  <si>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</si>
  <si>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</si>
  <si>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</si>
  <si>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</si>
  <si>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</si>
  <si>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</si>
  <si>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</si>
  <si>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</si>
  <si>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</si>
  <si>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</si>
  <si>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</si>
  <si>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</si>
  <si>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</si>
  <si>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</si>
  <si>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</si>
  <si>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</si>
  <si>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</si>
  <si>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</si>
  <si>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</si>
  <si>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</si>
  <si>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</si>
  <si>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</si>
  <si>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</si>
  <si>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</si>
  <si>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</si>
  <si>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</si>
  <si>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</si>
  <si>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</si>
  <si>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</si>
  <si>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</si>
  <si>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</si>
  <si>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</si>
  <si>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</si>
  <si>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</si>
  <si>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</si>
  <si>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</si>
  <si>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</si>
  <si>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</si>
  <si>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</si>
  <si>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</si>
  <si>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</si>
  <si>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</si>
  <si>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</si>
  <si>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</si>
  <si>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</si>
  <si>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</si>
  <si>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</si>
  <si>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</si>
  <si>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</si>
  <si>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</si>
  <si>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</si>
  <si>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</si>
  <si>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</si>
  <si>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</si>
  <si>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</si>
  <si>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</si>
  <si>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</si>
  <si>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</si>
  <si>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</si>
  <si>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</si>
  <si>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</si>
  <si>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</si>
  <si>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</si>
  <si>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</si>
  <si>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</si>
  <si>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</si>
  <si>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</si>
  <si>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</si>
  <si>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</si>
  <si>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</si>
  <si>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</si>
  <si>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</si>
  <si>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</si>
  <si>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</si>
  <si>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</si>
  <si>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</si>
  <si>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</si>
  <si>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</si>
  <si>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</si>
  <si>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</si>
  <si>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</si>
  <si>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</si>
  <si>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</si>
  <si>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</si>
  <si>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</si>
  <si>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</si>
  <si>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</si>
  <si>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</si>
  <si>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</si>
  <si>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</si>
  <si>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</si>
  <si>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</si>
  <si>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</si>
  <si>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</si>
  <si>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</si>
  <si>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</si>
  <si>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</si>
  <si>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</si>
  <si>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</si>
  <si>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</si>
  <si>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</si>
  <si>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</si>
  <si>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</si>
  <si>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</si>
  <si>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</si>
  <si>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</si>
  <si>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</si>
  <si>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</si>
  <si>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</si>
  <si>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</si>
  <si>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</si>
  <si>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</si>
  <si>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</si>
  <si>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</si>
  <si>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</si>
  <si>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</si>
  <si>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</si>
  <si>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</si>
  <si>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</si>
  <si>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</si>
  <si>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</si>
  <si>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</si>
  <si>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</si>
  <si>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</si>
  <si>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</si>
  <si>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</si>
  <si>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</si>
  <si>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</si>
  <si>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</si>
  <si>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</si>
  <si>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</si>
  <si>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</si>
  <si>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</si>
  <si>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</si>
  <si>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</si>
  <si>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</si>
  <si>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</si>
  <si>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</si>
  <si>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</si>
  <si>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</si>
  <si>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</si>
  <si>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</si>
  <si>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</si>
  <si>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</si>
  <si>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</si>
  <si>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</si>
  <si>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</si>
  <si>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</si>
  <si>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</si>
  <si>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</si>
  <si>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</si>
  <si>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</si>
  <si>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</si>
  <si>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</si>
  <si>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</si>
  <si>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</si>
  <si>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</si>
  <si>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</si>
  <si>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</si>
  <si>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</si>
  <si>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</si>
  <si>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</si>
  <si>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</si>
  <si>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</si>
  <si>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</si>
  <si>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</si>
  <si>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</si>
  <si>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</si>
  <si>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</si>
  <si>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</si>
  <si>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</si>
  <si>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</si>
  <si>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</si>
  <si>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</si>
  <si>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</si>
  <si>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</si>
  <si>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</si>
  <si>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</si>
  <si>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</si>
  <si>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</si>
  <si>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</si>
  <si>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</si>
  <si>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</si>
  <si>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</si>
  <si>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</si>
  <si>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</si>
  <si>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</si>
  <si>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</si>
  <si>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</si>
  <si>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</si>
  <si>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</si>
  <si>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</si>
  <si>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</si>
  <si>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</si>
  <si>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</si>
  <si>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</si>
  <si>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</si>
  <si>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</si>
  <si>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</si>
  <si>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</si>
  <si>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</si>
  <si>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</si>
  <si>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</si>
  <si>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</si>
  <si>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</si>
  <si>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</si>
  <si>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</si>
  <si>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</si>
  <si>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</si>
  <si>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</si>
  <si>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</si>
  <si>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</si>
  <si>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</si>
  <si>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</si>
  <si>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</si>
  <si>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</si>
  <si>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</si>
  <si>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</si>
  <si>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</si>
  <si>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</si>
  <si>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</si>
  <si>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</si>
  <si>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</si>
  <si>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</si>
  <si>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</si>
  <si>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</si>
  <si>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</si>
  <si>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</si>
  <si>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</si>
  <si>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</si>
  <si>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</si>
  <si>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</si>
  <si>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</si>
  <si>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</si>
  <si>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</si>
  <si>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</si>
  <si>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</si>
  <si>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</si>
  <si>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</si>
  <si>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</si>
  <si>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</si>
  <si>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</si>
  <si>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</si>
  <si>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</si>
  <si>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</si>
  <si>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</si>
  <si>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</si>
  <si>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</si>
  <si>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</si>
  <si>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</si>
  <si>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</si>
  <si>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</si>
  <si>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</si>
  <si>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</si>
  <si>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</si>
  <si>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</si>
  <si>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</si>
  <si>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</si>
  <si>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</si>
  <si>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</si>
  <si>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</si>
  <si>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</si>
  <si>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</si>
  <si>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</si>
  <si>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</si>
  <si>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</si>
  <si>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</si>
  <si>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</si>
  <si>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</si>
  <si>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</si>
  <si>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</si>
  <si>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</si>
  <si>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</si>
  <si>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</si>
  <si>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</si>
  <si>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</si>
  <si>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</si>
  <si>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</si>
  <si>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</si>
  <si>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</si>
  <si>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</si>
  <si>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</si>
  <si>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</si>
  <si>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</si>
  <si>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</si>
  <si>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</si>
  <si>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</si>
  <si>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</si>
  <si>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</si>
  <si>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</si>
  <si>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</si>
  <si>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</si>
  <si>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</si>
  <si>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</si>
  <si>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</si>
  <si>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</si>
  <si>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</si>
  <si>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</si>
  <si>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</si>
  <si>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</si>
  <si>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</si>
  <si>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</si>
  <si>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</si>
  <si>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</si>
  <si>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</si>
  <si>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</si>
  <si>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</si>
  <si>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</si>
  <si>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</si>
  <si>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</si>
  <si>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</si>
  <si>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</si>
  <si>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</si>
  <si>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</si>
  <si>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</si>
  <si>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</si>
  <si>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</si>
  <si>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</si>
  <si>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</si>
  <si>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</si>
  <si>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</si>
  <si>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</si>
  <si>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</si>
  <si>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</si>
  <si>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</si>
  <si>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</si>
  <si>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</si>
  <si>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</si>
  <si>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</si>
  <si>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</si>
  <si>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</si>
  <si>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</si>
  <si>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</si>
  <si>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</si>
  <si>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</si>
  <si>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</si>
  <si>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</si>
  <si>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</si>
  <si>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</si>
  <si>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</si>
  <si>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</si>
  <si>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</si>
  <si>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</si>
  <si>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</si>
  <si>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</si>
  <si>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</si>
  <si>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</si>
  <si>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</si>
  <si>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</si>
  <si>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</si>
  <si>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</si>
  <si>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</si>
  <si>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</si>
  <si>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</si>
  <si>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</si>
  <si>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</si>
  <si>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</si>
  <si>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</si>
  <si>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</si>
  <si>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</si>
  <si>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</si>
  <si>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</si>
  <si>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</si>
  <si>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</si>
  <si>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</si>
  <si>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</si>
  <si>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</si>
  <si>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</si>
  <si>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</si>
  <si>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</si>
  <si>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</si>
  <si>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</si>
  <si>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</si>
  <si>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</si>
  <si>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</si>
  <si>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</si>
  <si>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</si>
  <si>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</si>
  <si>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</si>
  <si>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</si>
  <si>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</si>
  <si>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</si>
  <si>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</si>
  <si>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</si>
  <si>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</si>
  <si>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</si>
  <si>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</si>
  <si>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</si>
  <si>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</si>
  <si>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</si>
  <si>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</si>
  <si>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</si>
  <si>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</si>
  <si>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</si>
  <si>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</si>
  <si>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</si>
  <si>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</si>
  <si>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</si>
  <si>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</si>
  <si>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</si>
  <si>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</si>
  <si>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</si>
  <si>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</si>
  <si>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</si>
  <si>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</si>
  <si>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</si>
  <si>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</si>
  <si>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</si>
  <si>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</si>
  <si>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</si>
  <si>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</si>
  <si>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</si>
  <si>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</si>
  <si>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</si>
  <si>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</si>
  <si>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</si>
  <si>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</si>
  <si>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</si>
  <si>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</si>
  <si>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</si>
  <si>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</si>
  <si>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</si>
  <si>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</si>
  <si>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</si>
  <si>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</si>
  <si>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</si>
  <si>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</si>
  <si>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</si>
  <si>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</si>
  <si>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</si>
  <si>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</si>
  <si>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</si>
  <si>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</si>
  <si>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</si>
  <si>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</si>
  <si>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</si>
  <si>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</si>
  <si>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</si>
  <si>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</si>
  <si>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</si>
  <si>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</si>
  <si>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</si>
  <si>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</si>
  <si>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</si>
  <si>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</si>
  <si>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</si>
  <si>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</si>
  <si>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</si>
  <si>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</si>
  <si>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</si>
  <si>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</si>
  <si>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</si>
  <si>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</si>
  <si>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</si>
  <si>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</si>
  <si>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</si>
  <si>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</si>
  <si>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</si>
  <si>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</si>
  <si>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</si>
  <si>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</si>
  <si>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</si>
  <si>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</si>
  <si>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</si>
  <si>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</si>
  <si>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</si>
  <si>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</si>
  <si>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</si>
  <si>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</si>
  <si>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</si>
  <si>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</si>
  <si>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</si>
  <si>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</si>
  <si>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</si>
  <si>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</si>
  <si>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</si>
  <si>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</si>
  <si>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</si>
  <si>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</si>
  <si>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</si>
  <si>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</si>
  <si>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</si>
  <si>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</si>
  <si>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</si>
  <si>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</si>
  <si>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</si>
  <si>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</si>
  <si>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</si>
  <si>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</si>
  <si>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</si>
  <si>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</si>
  <si>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</si>
  <si>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</si>
  <si>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</si>
  <si>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</si>
  <si>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</si>
  <si>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</si>
  <si>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</si>
  <si>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</si>
  <si>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</si>
  <si>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</si>
  <si>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</si>
  <si>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</si>
  <si>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</si>
  <si>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</si>
  <si>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</si>
  <si>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</si>
  <si>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</si>
  <si>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</si>
  <si>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</si>
  <si>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</si>
  <si>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</si>
  <si>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</si>
  <si>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</si>
  <si>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</si>
  <si>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</si>
  <si>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</si>
  <si>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</si>
  <si>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</si>
  <si>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</si>
  <si>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</si>
  <si>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</si>
  <si>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</si>
  <si>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</si>
  <si>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</si>
  <si>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</si>
  <si>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</si>
  <si>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</si>
  <si>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</si>
  <si>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</si>
  <si>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</si>
  <si>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</si>
  <si>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</si>
  <si>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</si>
  <si>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</si>
  <si>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</si>
  <si>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</si>
  <si>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</si>
  <si>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</si>
  <si>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</si>
  <si>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</si>
  <si>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</si>
  <si>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</si>
  <si>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</si>
  <si>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</si>
  <si>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</si>
  <si>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</si>
  <si>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</si>
  <si>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</si>
  <si>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</si>
  <si>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</si>
  <si>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</si>
  <si>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</si>
  <si>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</si>
  <si>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</si>
  <si>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</si>
  <si>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</si>
  <si>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</si>
  <si>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</si>
  <si>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</si>
  <si>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</si>
  <si>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</si>
  <si>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</si>
  <si>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</si>
  <si>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</si>
  <si>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</si>
  <si>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</si>
  <si>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</si>
  <si>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</si>
  <si>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</si>
  <si>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</si>
  <si>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</si>
  <si>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</si>
  <si>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</si>
  <si>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</si>
  <si>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</si>
  <si>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</si>
  <si>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</si>
  <si>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</si>
  <si>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</si>
  <si>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</si>
  <si>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</si>
  <si>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</si>
  <si>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</si>
  <si>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</si>
  <si>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</si>
  <si>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</si>
  <si>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</si>
  <si>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</si>
  <si>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</si>
  <si>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</si>
  <si>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</si>
  <si>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</si>
  <si>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</si>
  <si>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</si>
  <si>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</si>
  <si>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</si>
  <si>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</si>
  <si>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</si>
  <si>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</si>
  <si>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</si>
  <si>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</si>
  <si>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</si>
  <si>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</si>
  <si>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</si>
  <si>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</si>
  <si>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</si>
  <si>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</si>
  <si>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</si>
  <si>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</si>
  <si>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</si>
  <si>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</si>
  <si>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</si>
  <si>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</si>
  <si>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</si>
  <si>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</si>
  <si>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</si>
  <si>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</si>
  <si>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</si>
  <si>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</si>
  <si>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</si>
  <si>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</si>
  <si>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</si>
  <si>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</si>
  <si>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</si>
  <si>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</si>
  <si>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</si>
  <si>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</si>
  <si>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</si>
  <si>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</si>
  <si>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</si>
  <si>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</si>
  <si>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</si>
  <si>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</si>
  <si>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</si>
  <si>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</si>
  <si>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</si>
  <si>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</si>
  <si>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</si>
  <si>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</si>
  <si>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</si>
  <si>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</si>
  <si>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</si>
  <si>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</si>
  <si>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</si>
  <si>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</si>
  <si>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</si>
  <si>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</si>
  <si>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</si>
  <si>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</si>
  <si>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</si>
  <si>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</si>
  <si>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</si>
  <si>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</si>
  <si>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</si>
  <si>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</si>
  <si>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</si>
  <si>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</si>
  <si>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</si>
  <si>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</si>
  <si>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</si>
  <si>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</si>
  <si>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</si>
  <si>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</si>
  <si>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</si>
  <si>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</si>
  <si>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</si>
  <si>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</si>
  <si>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</si>
  <si>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</si>
  <si>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</si>
  <si>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</si>
  <si>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</si>
  <si>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</si>
  <si>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</si>
  <si>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</si>
  <si>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</si>
  <si>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</si>
  <si>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</si>
  <si>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</si>
  <si>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</si>
  <si>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</si>
  <si>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</si>
  <si>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</si>
  <si>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</si>
  <si>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</si>
  <si>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</si>
  <si>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</si>
  <si>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</si>
  <si>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</si>
  <si>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</si>
  <si>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</si>
  <si>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</si>
  <si>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</si>
  <si>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</si>
  <si>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</si>
  <si>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</si>
  <si>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</si>
  <si>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</si>
  <si>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</si>
  <si>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</si>
  <si>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</si>
  <si>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</si>
  <si>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</si>
  <si>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</si>
  <si>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</si>
  <si>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</si>
  <si>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</si>
  <si>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</si>
  <si>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</si>
  <si>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</si>
  <si>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</si>
  <si>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</si>
  <si>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</si>
  <si>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</si>
  <si>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</si>
  <si>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</si>
  <si>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</si>
  <si>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</si>
  <si>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</si>
  <si>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</si>
  <si>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</si>
  <si>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</si>
  <si>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</si>
  <si>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</si>
  <si>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</si>
  <si>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</si>
  <si>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</si>
  <si>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</si>
  <si>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</si>
  <si>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</si>
  <si>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</si>
  <si>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</si>
  <si>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</si>
  <si>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</si>
  <si>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</si>
  <si>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</si>
  <si>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</si>
  <si>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</si>
  <si>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</si>
  <si>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</si>
  <si>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</si>
  <si>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</si>
  <si>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</si>
  <si>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</si>
  <si>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</si>
  <si>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</si>
  <si>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</si>
  <si>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</si>
  <si>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</si>
  <si>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</si>
  <si>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</si>
  <si>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</si>
  <si>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</si>
  <si>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</si>
  <si>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</si>
  <si>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</si>
  <si>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</si>
  <si>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</si>
  <si>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</si>
  <si>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</si>
  <si>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</si>
  <si>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</si>
  <si>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</si>
  <si>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</si>
  <si>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</si>
  <si>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</si>
  <si>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</si>
  <si>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</si>
  <si>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</si>
  <si>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</si>
  <si>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</si>
  <si>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</si>
  <si>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</si>
  <si>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</si>
  <si>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</si>
  <si>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</si>
  <si>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</si>
  <si>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</si>
  <si>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</si>
  <si>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</si>
  <si>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</si>
  <si>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</si>
  <si>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</si>
  <si>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</si>
  <si>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</si>
  <si>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</si>
  <si>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</si>
  <si>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</si>
  <si>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</si>
  <si>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</si>
  <si>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</si>
  <si>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</si>
  <si>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</si>
  <si>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</si>
  <si>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</si>
  <si>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</si>
  <si>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</si>
  <si>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</si>
  <si>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</si>
  <si>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</si>
  <si>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</si>
  <si>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</si>
  <si>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</si>
  <si>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</si>
  <si>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</si>
  <si>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</si>
  <si>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</si>
  <si>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</si>
  <si>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</si>
  <si>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</si>
  <si>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</si>
  <si>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</si>
  <si>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</si>
  <si>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</si>
  <si>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</si>
  <si>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</si>
  <si>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</si>
  <si>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</si>
  <si>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</si>
  <si>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</si>
  <si>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</si>
  <si>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</si>
  <si>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</si>
  <si>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</si>
  <si>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</si>
  <si>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</si>
  <si>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</si>
  <si>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</si>
  <si>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</si>
  <si>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</si>
  <si>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</si>
  <si>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</si>
  <si>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</si>
  <si>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</si>
  <si>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</si>
  <si>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</si>
  <si>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</si>
  <si>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</si>
  <si>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</si>
  <si>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</si>
  <si>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</si>
  <si>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</si>
  <si>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</si>
  <si>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</si>
  <si>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</si>
  <si>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</si>
  <si>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</si>
  <si>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</si>
  <si>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</si>
  <si>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</si>
  <si>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</si>
  <si>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</si>
  <si>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</si>
  <si>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</si>
  <si>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</si>
  <si>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</si>
  <si>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</si>
  <si>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</si>
  <si>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</si>
  <si>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</si>
  <si>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</si>
  <si>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</si>
  <si>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</si>
  <si>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</si>
  <si>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</si>
  <si>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</si>
  <si>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</si>
  <si>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</si>
  <si>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</si>
  <si>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</si>
  <si>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</si>
  <si>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</si>
  <si>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</si>
  <si>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</si>
  <si>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</si>
  <si>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</si>
  <si>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</si>
  <si>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</si>
  <si>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</si>
  <si>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</si>
  <si>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</si>
  <si>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</si>
  <si>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</si>
  <si>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</si>
  <si>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</si>
  <si>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</si>
  <si>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</si>
  <si>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</si>
  <si>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</si>
  <si>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</si>
  <si>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</si>
  <si>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</si>
  <si>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</si>
  <si>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</si>
  <si>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</si>
  <si>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</si>
  <si>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</si>
  <si>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</si>
  <si>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</si>
  <si>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</si>
  <si>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</si>
  <si>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</si>
  <si>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</si>
  <si>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</si>
  <si>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</si>
  <si>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</si>
  <si>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</si>
  <si>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</si>
  <si>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</si>
  <si>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</si>
  <si>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</si>
  <si>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</si>
  <si>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</si>
  <si>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</si>
  <si>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</si>
  <si>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</si>
  <si>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</si>
  <si>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</si>
  <si>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</si>
  <si>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</si>
  <si>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</si>
  <si>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</si>
  <si>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</si>
  <si>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</si>
  <si>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</si>
  <si>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</si>
  <si>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</si>
  <si>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</si>
  <si>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</si>
  <si>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</si>
  <si>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</si>
  <si>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</si>
  <si>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</si>
  <si>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</si>
  <si>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</si>
  <si>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</si>
  <si>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</si>
  <si>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</si>
  <si>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</si>
  <si>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</si>
  <si>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</si>
  <si>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</si>
  <si>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</si>
  <si>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</si>
  <si>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</si>
  <si>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</si>
  <si>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</si>
  <si>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</si>
  <si>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</si>
  <si>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</si>
  <si>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</si>
  <si>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</si>
  <si>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</si>
  <si>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</si>
  <si>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</si>
  <si>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</si>
  <si>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</si>
  <si>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</si>
  <si>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</si>
  <si>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</si>
  <si>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</si>
  <si>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</si>
  <si>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</si>
  <si>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</si>
  <si>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</si>
  <si>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</si>
  <si>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</si>
  <si>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</si>
  <si>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</si>
  <si>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</si>
  <si>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</si>
  <si>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</si>
  <si>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</si>
  <si>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</si>
  <si>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</si>
  <si>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</si>
  <si>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</si>
  <si>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</si>
  <si>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</si>
  <si>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</si>
  <si>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</si>
  <si>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</si>
  <si>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</si>
  <si>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</si>
  <si>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</si>
  <si>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</si>
  <si>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</si>
  <si>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</si>
  <si>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</si>
  <si>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</si>
  <si>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</si>
  <si>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</si>
  <si>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</si>
  <si>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</si>
  <si>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</si>
  <si>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</si>
  <si>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</si>
  <si>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</si>
  <si>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</si>
  <si>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</si>
  <si>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</si>
  <si>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</si>
  <si>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</si>
  <si>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</si>
  <si>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</si>
  <si>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</si>
  <si>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</si>
  <si>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</si>
  <si>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</si>
  <si>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</si>
  <si>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</si>
  <si>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</si>
  <si>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</si>
  <si>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</si>
  <si>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</si>
  <si>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</si>
  <si>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</si>
  <si>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</si>
  <si>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</si>
  <si>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</si>
  <si>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</si>
  <si>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</si>
  <si>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</si>
  <si>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</si>
  <si>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</si>
  <si>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</si>
  <si>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</si>
  <si>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</si>
  <si>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</si>
  <si>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</si>
  <si>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</si>
  <si>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</si>
  <si>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</si>
  <si>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</si>
  <si>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</si>
  <si>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</si>
  <si>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</si>
  <si>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</si>
  <si>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</si>
  <si>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</si>
  <si>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</si>
  <si>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</si>
  <si>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</si>
  <si>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</si>
  <si>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</si>
  <si>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</si>
  <si>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</si>
  <si>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</si>
  <si>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</si>
  <si>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</si>
  <si>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</si>
  <si>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</si>
  <si>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</si>
  <si>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</si>
  <si>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</si>
  <si>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</si>
  <si>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</si>
  <si>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</si>
  <si>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</si>
  <si>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</si>
  <si>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</si>
  <si>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</si>
  <si>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</si>
  <si>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</si>
  <si>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</si>
  <si>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</si>
  <si>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</si>
  <si>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</si>
  <si>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</si>
  <si>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</si>
  <si>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</si>
  <si>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</si>
  <si>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</si>
  <si>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</si>
  <si>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</si>
  <si>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</si>
  <si>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</si>
  <si>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</si>
  <si>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</si>
  <si>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</si>
  <si>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</si>
  <si>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</si>
  <si>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</si>
  <si>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</si>
  <si>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</si>
  <si>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</si>
  <si>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</si>
  <si>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</si>
  <si>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</si>
  <si>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</si>
  <si>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</si>
  <si>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</si>
  <si>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</si>
  <si>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</si>
  <si>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</si>
  <si>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</si>
  <si>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</si>
  <si>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</si>
  <si>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</si>
  <si>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</si>
  <si>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</si>
  <si>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</si>
  <si>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</si>
  <si>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</si>
  <si>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</si>
  <si>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</si>
  <si>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</si>
  <si>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</si>
  <si>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</si>
  <si>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</si>
  <si>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</si>
  <si>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</si>
  <si>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</si>
  <si>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</si>
  <si>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</si>
  <si>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</si>
  <si>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</si>
  <si>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</si>
  <si>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</si>
  <si>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</si>
  <si>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</si>
  <si>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</si>
  <si>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</si>
  <si>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</si>
  <si>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</si>
  <si>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</si>
  <si>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</si>
  <si>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</si>
  <si>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</si>
  <si>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</si>
  <si>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</si>
  <si>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</si>
  <si>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</si>
  <si>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</si>
  <si>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</si>
  <si>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</si>
  <si>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</si>
  <si>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</si>
  <si>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</si>
  <si>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</si>
  <si>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</si>
  <si>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</si>
  <si>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</si>
  <si>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</si>
  <si>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</si>
  <si>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</si>
  <si>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</si>
  <si>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</si>
  <si>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</si>
  <si>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</si>
  <si>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</si>
  <si>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</si>
  <si>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</si>
  <si>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</si>
  <si>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</si>
  <si>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</si>
  <si>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</si>
  <si>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</si>
  <si>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</si>
  <si>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</si>
  <si>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</si>
  <si>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</si>
  <si>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</si>
  <si>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</si>
  <si>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</si>
  <si>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</si>
  <si>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</si>
  <si>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</si>
  <si>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</si>
  <si>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</si>
  <si>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</si>
  <si>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</si>
  <si>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</si>
  <si>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</si>
  <si>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</si>
  <si>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</si>
  <si>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</si>
  <si>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</si>
  <si>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</si>
  <si>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</si>
  <si>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</si>
  <si>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</si>
  <si>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</si>
  <si>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</si>
  <si>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</si>
  <si>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</si>
  <si>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</si>
  <si>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</si>
  <si>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</si>
  <si>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</si>
  <si>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</si>
  <si>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</si>
  <si>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</si>
  <si>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</si>
  <si>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</si>
  <si>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</si>
  <si>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</si>
  <si>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</si>
  <si>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</si>
  <si>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</si>
  <si>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</si>
  <si>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</si>
  <si>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</si>
  <si>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</si>
  <si>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</si>
  <si>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</si>
  <si>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</si>
  <si>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</si>
  <si>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</si>
  <si>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</si>
  <si>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</si>
  <si>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</si>
  <si>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</si>
  <si>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</si>
  <si>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</si>
  <si>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</si>
  <si>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</si>
  <si>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</si>
  <si>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</si>
  <si>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</si>
  <si>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</si>
  <si>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</si>
  <si>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</si>
  <si>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</si>
  <si>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</si>
  <si>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</si>
  <si>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</si>
  <si>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</si>
  <si>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</si>
  <si>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</si>
  <si>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</si>
  <si>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</si>
  <si>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</si>
  <si>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</si>
  <si>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</si>
  <si>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</si>
  <si>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</si>
  <si>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</si>
  <si>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</si>
  <si>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</si>
  <si>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</si>
  <si>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</si>
  <si>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</si>
  <si>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</si>
  <si>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</si>
  <si>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</si>
  <si>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</si>
  <si>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</si>
  <si>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</si>
  <si>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</si>
  <si>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</si>
  <si>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</si>
  <si>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</si>
  <si>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</si>
  <si>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</si>
  <si>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</si>
  <si>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</si>
  <si>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</si>
  <si>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</si>
  <si>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</si>
  <si>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</si>
  <si>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</si>
  <si>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</si>
  <si>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</si>
  <si>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</si>
  <si>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</si>
  <si>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</si>
  <si>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</si>
  <si>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</si>
  <si>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</si>
  <si>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</si>
  <si>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</si>
  <si>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</si>
  <si>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</si>
  <si>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</si>
  <si>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</si>
  <si>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</si>
  <si>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</si>
  <si>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</si>
  <si>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</si>
  <si>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</si>
  <si>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</si>
  <si>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</si>
  <si>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</si>
  <si>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</si>
  <si>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</si>
  <si>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</si>
  <si>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</si>
  <si>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</si>
  <si>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</si>
  <si>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</si>
  <si>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</si>
  <si>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</si>
  <si>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</si>
  <si>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</si>
  <si>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</si>
  <si>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</si>
  <si>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</si>
  <si>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</si>
  <si>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</si>
  <si>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</si>
  <si>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</si>
  <si>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</si>
  <si>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</si>
  <si>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</si>
  <si>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</si>
  <si>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</si>
  <si>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</si>
  <si>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</si>
  <si>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</si>
  <si>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</si>
  <si>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</si>
  <si>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</si>
  <si>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</si>
  <si>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</si>
  <si>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</si>
  <si>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</si>
  <si>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</si>
  <si>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</si>
  <si>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</si>
  <si>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</si>
  <si>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</si>
  <si>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</si>
  <si>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</si>
  <si>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</si>
  <si>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</si>
  <si>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</si>
  <si>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</si>
  <si>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</si>
  <si>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</si>
  <si>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</si>
  <si>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</si>
  <si>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</si>
  <si>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</si>
  <si>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</si>
  <si>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</si>
  <si>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</si>
  <si>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</si>
  <si>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</si>
  <si>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</si>
  <si>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</si>
  <si>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</si>
  <si>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</si>
  <si>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</si>
  <si>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</si>
  <si>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</si>
  <si>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</si>
  <si>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</si>
  <si>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</si>
  <si>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</si>
  <si>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</si>
  <si>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</si>
  <si>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</si>
  <si>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</si>
  <si>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</si>
  <si>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</si>
  <si>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</si>
  <si>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</si>
  <si>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</si>
  <si>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</si>
  <si>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</si>
  <si>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</si>
  <si>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</si>
  <si>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</si>
  <si>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</si>
  <si>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</si>
  <si>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</si>
  <si>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</si>
  <si>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</si>
  <si>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</si>
  <si>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</si>
  <si>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</si>
  <si>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</si>
  <si>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</si>
  <si>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</si>
  <si>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</si>
  <si>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</si>
  <si>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</si>
  <si>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</si>
  <si>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</si>
  <si>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</si>
  <si>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</si>
  <si>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</si>
  <si>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</si>
  <si>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</si>
  <si>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</si>
  <si>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</si>
  <si>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</si>
  <si>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</si>
  <si>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</si>
  <si>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</si>
  <si>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</si>
  <si>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</si>
  <si>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</si>
  <si>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</si>
  <si>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</si>
  <si>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</si>
  <si>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</si>
  <si>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</si>
  <si>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</si>
  <si>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</si>
  <si>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</si>
  <si>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</si>
  <si>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</si>
  <si>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</si>
  <si>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</si>
  <si>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</si>
  <si>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</si>
  <si>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</si>
  <si>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</si>
  <si>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</si>
  <si>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</si>
  <si>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</si>
  <si>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</si>
  <si>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</si>
  <si>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</si>
  <si>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</si>
  <si>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</si>
  <si>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</si>
  <si>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</si>
  <si>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</si>
  <si>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</si>
  <si>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</si>
  <si>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</si>
  <si>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</si>
  <si>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</si>
  <si>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</si>
  <si>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</si>
  <si>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</si>
  <si>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</si>
  <si>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</si>
  <si>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</si>
  <si>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</si>
  <si>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</si>
  <si>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</si>
  <si>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</si>
  <si>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</si>
  <si>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</si>
  <si>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</si>
  <si>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</si>
  <si>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</si>
  <si>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</si>
  <si>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</si>
  <si>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</si>
  <si>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</si>
  <si>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</si>
  <si>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</si>
  <si>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</si>
  <si>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</si>
  <si>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</si>
  <si>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</si>
  <si>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</si>
  <si>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</si>
  <si>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</si>
  <si>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</si>
  <si>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</si>
  <si>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</si>
  <si>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</si>
  <si>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</si>
  <si>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</si>
  <si>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</si>
  <si>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</si>
  <si>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</si>
  <si>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</si>
  <si>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</si>
  <si>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</si>
  <si>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</si>
  <si>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</si>
  <si>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</si>
  <si>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</si>
  <si>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</si>
  <si>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</si>
  <si>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</si>
  <si>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</si>
  <si>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</si>
  <si>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</si>
  <si>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</si>
  <si>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</si>
  <si>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</si>
  <si>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</si>
  <si>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</si>
  <si>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</si>
  <si>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</si>
  <si>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</si>
  <si>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</si>
  <si>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</si>
  <si>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</si>
  <si>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</si>
  <si>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</si>
  <si>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</si>
  <si>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</si>
  <si>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</si>
  <si>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</si>
  <si>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</si>
  <si>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</si>
  <si>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</si>
  <si>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</si>
  <si>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</si>
  <si>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</si>
  <si>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</si>
  <si>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</si>
  <si>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</si>
  <si>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</si>
  <si>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</si>
  <si>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</si>
  <si>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</si>
  <si>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</si>
  <si>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</si>
  <si>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</si>
  <si>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</si>
  <si>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</si>
  <si>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</si>
  <si>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</si>
  <si>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</si>
  <si>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</si>
  <si>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</si>
  <si>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</si>
  <si>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</si>
  <si>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</si>
  <si>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</si>
  <si>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</si>
  <si>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</si>
  <si>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</si>
  <si>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</si>
  <si>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</si>
  <si>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</si>
  <si>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</si>
  <si>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</si>
  <si>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</si>
  <si>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</si>
  <si>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</si>
  <si>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</si>
  <si>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</si>
  <si>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</si>
  <si>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</si>
  <si>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</si>
  <si>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</si>
  <si>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</si>
  <si>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</si>
  <si>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</si>
  <si>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</si>
  <si>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</si>
  <si>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</si>
  <si>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</si>
  <si>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</si>
  <si>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</si>
  <si>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</si>
  <si>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</si>
  <si>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</si>
  <si>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</si>
  <si>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</si>
  <si>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</si>
  <si>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</si>
  <si>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</si>
  <si>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</si>
  <si>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</si>
  <si>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</si>
  <si>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</si>
  <si>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</si>
  <si>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</si>
  <si>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</si>
  <si>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</si>
  <si>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</si>
  <si>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</si>
  <si>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</si>
  <si>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</si>
  <si>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</si>
  <si>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</si>
  <si>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</si>
  <si>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</si>
  <si>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</si>
  <si>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</si>
  <si>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</si>
  <si>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</si>
  <si>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</si>
  <si>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</si>
  <si>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</si>
  <si>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</si>
  <si>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</si>
  <si>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</si>
  <si>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</si>
  <si>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</si>
  <si>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</si>
  <si>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</si>
  <si>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</si>
  <si>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</si>
  <si>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</si>
  <si>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</si>
  <si>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</si>
  <si>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</si>
  <si>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</si>
  <si>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</si>
  <si>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</si>
  <si>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</si>
  <si>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</si>
  <si>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</si>
  <si>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</si>
  <si>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</si>
  <si>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</si>
  <si>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</si>
  <si>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</si>
  <si>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</si>
  <si>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</si>
  <si>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</si>
  <si>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</si>
  <si>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</si>
  <si>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</si>
  <si>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</si>
  <si>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</si>
  <si>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</si>
  <si>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</si>
  <si>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</si>
  <si>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</si>
  <si>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</si>
  <si>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</si>
  <si>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</si>
  <si>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</si>
  <si>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</si>
  <si>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</si>
  <si>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</si>
  <si>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</si>
  <si>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</si>
  <si>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</si>
  <si>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</si>
  <si>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</si>
  <si>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</si>
  <si>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</si>
  <si>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</si>
  <si>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</si>
  <si>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</si>
  <si>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</si>
  <si>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</si>
  <si>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</si>
  <si>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</si>
  <si>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</si>
  <si>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</si>
  <si>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</si>
  <si>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</si>
  <si>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</si>
  <si>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</si>
  <si>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</si>
  <si>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</si>
  <si>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</si>
  <si>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</si>
  <si>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</si>
  <si>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</si>
  <si>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</si>
  <si>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</si>
  <si>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</si>
  <si>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</si>
  <si>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</si>
  <si>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</si>
  <si>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</si>
  <si>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</si>
  <si>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</si>
  <si>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</si>
  <si>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</si>
  <si>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</si>
  <si>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</si>
  <si>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</si>
  <si>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</si>
  <si>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</si>
  <si>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</si>
  <si>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</si>
  <si>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</si>
  <si>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</si>
  <si>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</si>
  <si>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</si>
  <si>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</si>
  <si>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</si>
  <si>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</si>
  <si>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</si>
  <si>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</si>
  <si>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</si>
  <si>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</si>
  <si>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</si>
  <si>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</si>
  <si>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</si>
  <si>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</si>
  <si>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</si>
  <si>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</si>
  <si>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</si>
  <si>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</si>
  <si>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</si>
  <si>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</si>
  <si>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</si>
  <si>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</si>
  <si>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</si>
  <si>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</si>
  <si>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</si>
  <si>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</si>
  <si>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</si>
  <si>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</si>
  <si>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</si>
  <si>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</si>
  <si>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</si>
  <si>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</si>
  <si>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</si>
  <si>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</si>
  <si>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</si>
  <si>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</si>
  <si>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</si>
  <si>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</si>
  <si>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</si>
  <si>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</si>
  <si>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</si>
  <si>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</si>
  <si>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</si>
  <si>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</si>
  <si>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</si>
  <si>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</si>
  <si>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</si>
  <si>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</si>
  <si>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</si>
  <si>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</si>
  <si>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</si>
  <si>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</si>
  <si>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</si>
  <si>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</si>
  <si>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</si>
  <si>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</si>
  <si>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</si>
  <si>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</si>
  <si>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</si>
  <si>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</si>
  <si>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</si>
  <si>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</si>
  <si>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</si>
  <si>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</si>
  <si>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</si>
  <si>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</si>
  <si>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</si>
  <si>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</si>
  <si>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</si>
  <si>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</si>
  <si>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</si>
  <si>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</si>
  <si>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</si>
  <si>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</si>
  <si>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</si>
  <si>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</si>
  <si>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</si>
  <si>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</si>
  <si>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</si>
  <si>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</si>
  <si>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</si>
  <si>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</si>
  <si>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</si>
  <si>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</si>
  <si>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</si>
  <si>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</si>
  <si>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</si>
  <si>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</si>
  <si>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</si>
  <si>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</si>
  <si>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</si>
  <si>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</si>
  <si>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</si>
  <si>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</si>
  <si>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</si>
  <si>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</si>
  <si>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</si>
  <si>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</si>
  <si>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</si>
  <si>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</si>
  <si>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</si>
  <si>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</si>
  <si>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</si>
  <si>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</si>
  <si>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</si>
  <si>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</si>
  <si>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</si>
  <si>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</si>
  <si>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</si>
  <si>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</si>
  <si>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</si>
  <si>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</si>
  <si>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</si>
  <si>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</si>
  <si>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</si>
  <si>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</si>
  <si>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</si>
  <si>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</si>
  <si>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</si>
  <si>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</si>
  <si>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</si>
  <si>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</si>
  <si>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</si>
  <si>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</si>
  <si>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</si>
  <si>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</si>
  <si>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</si>
  <si>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</si>
  <si>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</si>
  <si>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</si>
  <si>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</si>
  <si>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</si>
  <si>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</si>
  <si>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</si>
  <si>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</si>
  <si>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</si>
  <si>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</si>
  <si>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</si>
  <si>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</si>
  <si>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</si>
  <si>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</si>
  <si>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</si>
  <si>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</si>
  <si>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</si>
  <si>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</si>
  <si>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</si>
  <si>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</si>
  <si>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</si>
  <si>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</si>
  <si>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</si>
  <si>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</si>
  <si>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</si>
  <si>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</si>
  <si>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</si>
  <si>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</si>
  <si>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</si>
  <si>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</si>
  <si>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</si>
  <si>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</si>
  <si>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</si>
  <si>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</si>
  <si>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</si>
  <si>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</si>
  <si>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</si>
  <si>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</si>
  <si>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</si>
  <si>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</si>
  <si>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</si>
  <si>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</si>
  <si>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</si>
  <si>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</si>
  <si>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</si>
  <si>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</si>
  <si>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</si>
  <si>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</si>
  <si>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</si>
  <si>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</si>
  <si>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</si>
  <si>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</si>
  <si>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</si>
  <si>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</si>
  <si>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</si>
  <si>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</si>
  <si>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</si>
  <si>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</si>
  <si>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</si>
  <si>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</si>
  <si>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</si>
  <si>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</si>
  <si>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</si>
  <si>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</si>
  <si>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</si>
  <si>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</si>
  <si>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</si>
  <si>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</si>
  <si>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</si>
  <si>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</si>
  <si>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</si>
  <si>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</si>
  <si>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</si>
  <si>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</si>
  <si>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</si>
  <si>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</si>
  <si>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</si>
  <si>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</si>
  <si>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</si>
  <si>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</si>
  <si>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</si>
  <si>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</si>
  <si>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</si>
  <si>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</si>
  <si>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</si>
  <si>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</si>
  <si>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</si>
  <si>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</si>
  <si>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</si>
  <si>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</si>
  <si>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</si>
  <si>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</si>
  <si>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</si>
  <si>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</si>
  <si>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</si>
  <si>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</si>
  <si>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</si>
  <si>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</si>
  <si>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</si>
  <si>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</si>
  <si>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</si>
  <si>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</si>
  <si>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</si>
  <si>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</si>
  <si>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</si>
  <si>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</si>
  <si>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</si>
  <si>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</si>
  <si>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</si>
  <si>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</si>
  <si>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</si>
  <si>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</si>
  <si>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</si>
  <si>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</si>
  <si>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</si>
  <si>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</si>
  <si>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</si>
  <si>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</si>
  <si>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</si>
  <si>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</si>
  <si>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</si>
  <si>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</si>
  <si>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</si>
  <si>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</si>
  <si>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</si>
  <si>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</si>
  <si>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</si>
  <si>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</si>
  <si>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</si>
  <si>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</si>
  <si>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</si>
  <si>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</si>
  <si>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</si>
  <si>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</si>
  <si>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</si>
  <si>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</si>
  <si>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</si>
  <si>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</si>
  <si>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</si>
  <si>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</si>
  <si>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</si>
  <si>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</si>
  <si>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</si>
  <si>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</si>
  <si>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</si>
  <si>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</si>
  <si>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</si>
  <si>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</si>
  <si>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</si>
  <si>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</si>
  <si>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</si>
  <si>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</si>
  <si>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</si>
  <si>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</si>
  <si>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</si>
  <si>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</si>
  <si>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</si>
  <si>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</si>
  <si>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</si>
  <si>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</si>
  <si>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</si>
  <si>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</si>
  <si>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</si>
  <si>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</si>
  <si>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</si>
  <si>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</si>
  <si>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</si>
  <si>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</si>
  <si>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</si>
  <si>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</si>
  <si>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</si>
  <si>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</si>
  <si>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</si>
  <si>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</si>
  <si>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</si>
  <si>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</si>
  <si>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</si>
  <si>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</si>
  <si>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</si>
  <si>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</si>
  <si>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</si>
  <si>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</si>
  <si>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</si>
  <si>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</si>
  <si>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</si>
  <si>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</si>
  <si>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</si>
  <si>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</si>
  <si>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</si>
  <si>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</si>
  <si>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</si>
  <si>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</si>
  <si>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</si>
  <si>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</si>
  <si>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</si>
  <si>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</si>
  <si>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</si>
  <si>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</si>
  <si>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</si>
  <si>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</si>
  <si>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</si>
  <si>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</si>
  <si>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</si>
  <si>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</si>
  <si>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</si>
  <si>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</si>
  <si>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</si>
  <si>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</si>
  <si>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</si>
  <si>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</si>
  <si>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</si>
  <si>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</si>
  <si>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</si>
  <si>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</si>
  <si>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</si>
  <si>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</si>
  <si>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</si>
  <si>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</si>
  <si>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</si>
  <si>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</si>
  <si>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</si>
  <si>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</si>
  <si>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</si>
  <si>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</si>
  <si>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</si>
  <si>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</si>
  <si>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</si>
  <si>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</si>
  <si>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</si>
  <si>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</si>
  <si>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</si>
  <si>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</si>
  <si>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</si>
  <si>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</si>
  <si>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</si>
  <si>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</si>
  <si>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</si>
  <si>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</si>
  <si>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</si>
  <si>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</si>
  <si>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</si>
  <si>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</si>
  <si>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</si>
  <si>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</si>
  <si>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</si>
  <si>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</si>
  <si>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</si>
  <si>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</si>
  <si>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</si>
  <si>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</si>
  <si>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</si>
  <si>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</si>
  <si>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</si>
  <si>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</si>
  <si>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</si>
  <si>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</si>
  <si>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</si>
  <si>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</si>
  <si>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</si>
  <si>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</si>
  <si>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</si>
  <si>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</si>
  <si>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</si>
  <si>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</si>
  <si>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</si>
  <si>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</si>
  <si>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</si>
  <si>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</si>
  <si>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</si>
  <si>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</si>
  <si>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</si>
  <si>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</si>
  <si>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</si>
  <si>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</si>
  <si>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</si>
  <si>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</si>
  <si>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</si>
  <si>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</si>
  <si>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</si>
  <si>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</si>
  <si>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</si>
  <si>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</si>
  <si>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</si>
  <si>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</si>
  <si>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</si>
  <si>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</si>
  <si>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</si>
  <si>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</si>
  <si>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</si>
  <si>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</si>
  <si>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</si>
  <si>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</si>
  <si>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</si>
  <si>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</si>
  <si>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</si>
  <si>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</si>
  <si>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</si>
  <si>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</si>
  <si>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</si>
  <si>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</si>
  <si>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</si>
  <si>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</si>
  <si>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</si>
  <si>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</si>
  <si>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</si>
  <si>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</si>
  <si>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</si>
  <si>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</si>
  <si>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</si>
  <si>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</si>
  <si>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</si>
  <si>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</si>
  <si>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</si>
  <si>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</si>
  <si>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</si>
  <si>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</si>
  <si>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</si>
  <si>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</si>
  <si>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</si>
  <si>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</si>
  <si>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</si>
  <si>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</si>
  <si>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</si>
  <si>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</si>
  <si>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</si>
  <si>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</si>
  <si>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</si>
  <si>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</si>
  <si>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</si>
  <si>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</si>
  <si>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</si>
  <si>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</si>
  <si>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</si>
  <si>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</si>
  <si>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</si>
  <si>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</si>
  <si>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</si>
  <si>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</si>
  <si>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</si>
  <si>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</si>
  <si>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</si>
  <si>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</si>
  <si>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</si>
  <si>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</si>
  <si>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</si>
  <si>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</si>
  <si>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</si>
  <si>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</si>
  <si>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</si>
  <si>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</si>
  <si>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</si>
  <si>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</si>
  <si>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</si>
  <si>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</si>
  <si>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</si>
  <si>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</si>
  <si>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</si>
  <si>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</si>
  <si>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</si>
  <si>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</si>
  <si>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</si>
  <si>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</si>
  <si>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</si>
  <si>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</si>
  <si>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</si>
  <si>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</si>
  <si>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</si>
  <si>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</si>
  <si>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</si>
  <si>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</si>
  <si>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</si>
  <si>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</si>
  <si>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</si>
  <si>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</si>
  <si>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</si>
  <si>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</si>
  <si>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</si>
  <si>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</si>
  <si>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</si>
  <si>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</si>
  <si>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</si>
  <si>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</si>
  <si>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</si>
  <si>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</si>
  <si>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</si>
  <si>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</si>
  <si>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</si>
  <si>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</si>
  <si>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</si>
  <si>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</si>
  <si>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</si>
  <si>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</si>
  <si>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</si>
  <si>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</si>
  <si>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</si>
  <si>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</si>
  <si>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</si>
  <si>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</si>
  <si>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</si>
  <si>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</si>
  <si>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</si>
  <si>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</si>
  <si>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</si>
  <si>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</si>
  <si>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</si>
  <si>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</si>
  <si>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</si>
  <si>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</si>
  <si>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</si>
  <si>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</si>
  <si>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</si>
  <si>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</si>
  <si>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</si>
  <si>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</si>
  <si>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</si>
  <si>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</si>
  <si>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</si>
  <si>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</si>
  <si>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</si>
  <si>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</si>
  <si>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</si>
  <si>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</si>
  <si>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</si>
  <si>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</si>
  <si>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</si>
  <si>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</si>
  <si>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</si>
  <si>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</si>
  <si>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</si>
  <si>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</si>
  <si>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</si>
  <si>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</si>
  <si>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</si>
  <si>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</si>
  <si>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</si>
  <si>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</si>
  <si>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</si>
  <si>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</si>
  <si>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</si>
  <si>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</si>
  <si>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</si>
  <si>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</si>
  <si>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</si>
  <si>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</si>
  <si>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</si>
  <si>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</si>
  <si>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</si>
  <si>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</si>
  <si>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</si>
  <si>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</si>
  <si>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</si>
  <si>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</si>
  <si>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</si>
  <si>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</si>
  <si>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</si>
  <si>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</si>
  <si>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</si>
  <si>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</si>
  <si>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</si>
  <si>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</si>
  <si>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</si>
  <si>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</si>
  <si>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</si>
  <si>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</si>
  <si>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</si>
  <si>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</si>
  <si>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</si>
  <si>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</si>
  <si>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</si>
  <si>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</si>
  <si>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</si>
  <si>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</si>
  <si>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</si>
  <si>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</si>
  <si>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</si>
  <si>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</si>
  <si>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</si>
  <si>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</si>
  <si>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</si>
  <si>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</si>
  <si>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</si>
  <si>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</si>
  <si>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</si>
  <si>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</si>
  <si>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</si>
  <si>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</si>
  <si>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</si>
  <si>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</si>
  <si>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</si>
  <si>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</si>
  <si>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</si>
  <si>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</si>
  <si>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</si>
  <si>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</si>
  <si>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</si>
  <si>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</si>
  <si>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</si>
  <si>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</si>
  <si>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</si>
  <si>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</si>
  <si>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</si>
  <si>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</si>
  <si>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</si>
  <si>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</si>
  <si>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</si>
  <si>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</si>
  <si>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</si>
  <si>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</si>
  <si>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</si>
  <si>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</si>
  <si>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</si>
  <si>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</si>
  <si>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</si>
  <si>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</si>
  <si>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</si>
  <si>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</si>
  <si>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</si>
  <si>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</si>
  <si>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</si>
  <si>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</si>
  <si>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</si>
  <si>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</si>
  <si>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</si>
  <si>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</si>
  <si>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</si>
  <si>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</si>
  <si>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</si>
  <si>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</si>
  <si>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</si>
  <si>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</si>
  <si>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</si>
  <si>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</si>
  <si>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</si>
  <si>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</si>
  <si>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</si>
  <si>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</si>
  <si>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</si>
  <si>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</si>
  <si>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</si>
  <si>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</si>
  <si>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</si>
  <si>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</si>
  <si>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</si>
  <si>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</si>
  <si>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</si>
  <si>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</si>
  <si>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</si>
  <si>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</si>
  <si>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</si>
  <si>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</si>
  <si>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</si>
  <si>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</si>
  <si>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</si>
  <si>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</si>
  <si>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</si>
  <si>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</si>
  <si>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</si>
  <si>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</si>
  <si>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</si>
  <si>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</si>
  <si>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</si>
  <si>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</si>
  <si>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</si>
  <si>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</si>
  <si>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</si>
  <si>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</si>
  <si>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</si>
  <si>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</si>
  <si>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</si>
  <si>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</si>
  <si>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</si>
  <si>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</si>
  <si>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</si>
  <si>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</si>
  <si>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</si>
  <si>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</si>
  <si>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</si>
  <si>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</si>
  <si>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</si>
  <si>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</si>
  <si>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</si>
  <si>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</si>
  <si>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</si>
  <si>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</si>
  <si>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</si>
  <si>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</si>
  <si>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</si>
  <si>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</si>
  <si>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</si>
  <si>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</si>
  <si>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</si>
  <si>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</si>
  <si>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</si>
  <si>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</si>
  <si>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</si>
  <si>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</si>
  <si>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</si>
  <si>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</si>
  <si>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</si>
  <si>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</si>
  <si>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</si>
  <si>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</si>
  <si>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</si>
  <si>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</si>
  <si>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</si>
  <si>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</si>
  <si>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</si>
  <si>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</si>
  <si>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</si>
  <si>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</si>
  <si>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</si>
  <si>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</si>
  <si>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</si>
  <si>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</si>
  <si>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</si>
  <si>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</si>
  <si>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</si>
  <si>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</si>
  <si>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</si>
  <si>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</si>
  <si>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</si>
  <si>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</si>
  <si>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</si>
  <si>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</si>
  <si>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</si>
  <si>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</si>
  <si>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</si>
  <si>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</si>
  <si>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</si>
  <si>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</si>
  <si>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</si>
  <si>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</si>
  <si>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</si>
  <si>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</si>
  <si>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</si>
  <si>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</si>
  <si>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</si>
  <si>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</si>
  <si>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</si>
  <si>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</si>
  <si>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</si>
  <si>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</si>
  <si>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</si>
  <si>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</si>
  <si>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</si>
  <si>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</si>
  <si>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</si>
  <si>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</si>
  <si>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</si>
  <si>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</si>
  <si>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</si>
  <si>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</si>
  <si>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</si>
  <si>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</si>
  <si>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</si>
  <si>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</si>
  <si>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</si>
  <si>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</si>
  <si>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</si>
  <si>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</si>
  <si>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</si>
  <si>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</si>
  <si>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</si>
  <si>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</si>
  <si>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</si>
  <si>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</si>
  <si>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</si>
  <si>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</si>
  <si>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</si>
  <si>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</si>
  <si>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</si>
  <si>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</si>
  <si>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</si>
  <si>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</si>
  <si>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</si>
  <si>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</si>
  <si>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</si>
  <si>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</si>
  <si>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</si>
  <si>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</si>
  <si>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</si>
  <si>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</si>
  <si>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</si>
  <si>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</si>
  <si>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</si>
  <si>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</si>
  <si>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</si>
  <si>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</si>
  <si>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</si>
  <si>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</si>
  <si>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</si>
  <si>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</si>
  <si>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</si>
  <si>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</si>
  <si>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</si>
  <si>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</si>
  <si>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</si>
  <si>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</si>
  <si>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</si>
  <si>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</si>
  <si>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</si>
  <si>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</si>
  <si>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</si>
  <si>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</si>
  <si>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</si>
  <si>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</si>
  <si>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</si>
  <si>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</si>
  <si>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</si>
  <si>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</si>
  <si>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</si>
  <si>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</si>
  <si>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</si>
  <si>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</si>
  <si>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</si>
  <si>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</si>
  <si>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</si>
  <si>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</si>
  <si>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</si>
  <si>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</si>
  <si>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</si>
  <si>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</si>
  <si>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</si>
  <si>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</si>
  <si>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</si>
  <si>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</si>
  <si>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</si>
  <si>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</si>
  <si>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</si>
  <si>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</si>
  <si>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</si>
  <si>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</si>
  <si>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</si>
  <si>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</si>
  <si>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</si>
  <si>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</si>
  <si>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</si>
  <si>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</si>
  <si>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</si>
  <si>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</si>
  <si>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</si>
  <si>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</si>
  <si>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</si>
  <si>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</si>
  <si>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</si>
  <si>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</si>
  <si>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</si>
  <si>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</si>
  <si>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</si>
  <si>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</si>
  <si>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</si>
  <si>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</si>
  <si>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</si>
  <si>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</si>
  <si>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</si>
  <si>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</si>
  <si>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</si>
  <si>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</si>
  <si>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</si>
  <si>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</si>
  <si>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</si>
  <si>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</si>
  <si>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</si>
  <si>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</si>
  <si>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</si>
  <si>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</si>
  <si>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</si>
  <si>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</si>
  <si>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</si>
  <si>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</si>
  <si>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</si>
  <si>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</si>
  <si>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</si>
  <si>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</si>
  <si>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</si>
  <si>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</si>
  <si>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</si>
  <si>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</si>
  <si>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</si>
  <si>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</si>
  <si>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</si>
  <si>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</si>
  <si>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</si>
  <si>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</si>
  <si>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</si>
  <si>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</si>
  <si>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</si>
  <si>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</si>
  <si>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</si>
  <si>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</si>
  <si>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</si>
  <si>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</si>
  <si>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</si>
  <si>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</si>
  <si>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</si>
  <si>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</si>
  <si>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</si>
  <si>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</si>
  <si>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</si>
  <si>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</si>
  <si>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</si>
  <si>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</si>
  <si>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</si>
  <si>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</si>
  <si>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</si>
  <si>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</si>
  <si>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</si>
  <si>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</si>
  <si>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</si>
  <si>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</si>
  <si>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</si>
  <si>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</si>
  <si>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</si>
  <si>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</si>
  <si>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</si>
  <si>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</si>
  <si>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</si>
  <si>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</si>
  <si>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</si>
  <si>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</si>
  <si>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</si>
  <si>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</si>
  <si>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</si>
  <si>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</si>
  <si>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</si>
  <si>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</si>
  <si>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</si>
  <si>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</si>
  <si>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</si>
  <si>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</si>
  <si>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</si>
  <si>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</si>
  <si>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</si>
  <si>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</si>
  <si>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</si>
  <si>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</si>
  <si>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</si>
  <si>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</si>
  <si>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</si>
  <si>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</si>
  <si>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</si>
  <si>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</si>
  <si>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</si>
  <si>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</si>
  <si>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</si>
  <si>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</si>
  <si>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</si>
  <si>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</si>
  <si>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</si>
  <si>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</si>
  <si>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</si>
  <si>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</si>
  <si>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</si>
  <si>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</si>
  <si>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</si>
  <si>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</si>
  <si>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</si>
  <si>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</si>
  <si>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</si>
  <si>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</si>
  <si>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</si>
  <si>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</si>
  <si>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</si>
  <si>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</si>
  <si>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</si>
  <si>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</si>
  <si>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</si>
  <si>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</si>
  <si>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</si>
  <si>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</si>
  <si>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</si>
  <si>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</si>
  <si>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</si>
  <si>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</si>
  <si>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</si>
  <si>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</si>
  <si>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</si>
  <si>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</si>
  <si>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</si>
  <si>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</si>
  <si>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</si>
  <si>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</si>
  <si>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</si>
  <si>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</si>
  <si>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</si>
  <si>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</si>
  <si>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</si>
  <si>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</si>
  <si>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</si>
  <si>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</si>
  <si>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</si>
  <si>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</si>
  <si>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</si>
  <si>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</si>
  <si>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</si>
  <si>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</si>
  <si>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</si>
  <si>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</si>
  <si>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</si>
  <si>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</si>
  <si>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</si>
  <si>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</si>
  <si>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</si>
  <si>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</si>
  <si>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</si>
  <si>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</si>
  <si>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</si>
  <si>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</si>
  <si>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</si>
  <si>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</si>
  <si>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</si>
  <si>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</si>
  <si>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</si>
  <si>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</si>
  <si>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</si>
  <si>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</si>
  <si>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</si>
  <si>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</si>
  <si>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</si>
  <si>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</si>
  <si>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</si>
  <si>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</si>
  <si>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</si>
  <si>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</si>
  <si>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</si>
  <si>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</si>
  <si>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</si>
  <si>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</si>
  <si>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</si>
  <si>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</si>
  <si>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</si>
  <si>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</si>
  <si>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</si>
  <si>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</si>
  <si>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</si>
  <si>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</si>
  <si>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</si>
  <si>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</si>
  <si>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</si>
  <si>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</si>
  <si>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</si>
  <si>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</si>
  <si>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</si>
  <si>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</si>
  <si>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</si>
  <si>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</si>
  <si>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</si>
  <si>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</si>
  <si>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</si>
  <si>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</si>
  <si>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</si>
  <si>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</si>
  <si>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</si>
  <si>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</si>
  <si>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</si>
  <si>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</si>
  <si>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</si>
  <si>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</si>
  <si>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</si>
  <si>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</si>
  <si>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</si>
  <si>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</si>
  <si>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</si>
  <si>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</si>
  <si>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</si>
  <si>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</si>
  <si>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</si>
  <si>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</si>
  <si>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</si>
  <si>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</si>
  <si>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</si>
  <si>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</si>
  <si>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</si>
  <si>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</si>
  <si>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</si>
  <si>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</si>
  <si>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</si>
  <si>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</si>
  <si>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</si>
  <si>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</si>
  <si>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</si>
  <si>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</si>
  <si>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</si>
  <si>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</si>
  <si>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</si>
  <si>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</si>
  <si>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</si>
  <si>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</si>
  <si>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</si>
  <si>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</si>
  <si>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</si>
  <si>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</si>
  <si>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</si>
  <si>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</si>
  <si>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</si>
  <si>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</si>
  <si>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</si>
  <si>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</si>
  <si>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</si>
  <si>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</si>
  <si>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</si>
  <si>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</si>
  <si>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</si>
  <si>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</si>
  <si>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</si>
  <si>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</si>
  <si>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</si>
  <si>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</si>
  <si>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</si>
  <si>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</si>
  <si>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</si>
  <si>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</si>
  <si>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</si>
  <si>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</si>
  <si>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</si>
  <si>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</si>
  <si>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</si>
  <si>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</si>
  <si>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</si>
  <si>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</si>
  <si>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</si>
  <si>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</si>
  <si>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</si>
  <si>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</si>
  <si>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</si>
  <si>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</si>
  <si>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</si>
  <si>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</si>
  <si>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</si>
  <si>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</si>
  <si>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</si>
  <si>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</si>
  <si>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</si>
  <si>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</si>
  <si>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</si>
  <si>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</si>
  <si>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</si>
  <si>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</si>
  <si>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</si>
  <si>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</si>
  <si>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</si>
  <si>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</si>
  <si>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</si>
  <si>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</si>
  <si>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</si>
  <si>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</si>
  <si>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</si>
  <si>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</si>
  <si>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</si>
  <si>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</si>
  <si>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</si>
  <si>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</si>
  <si>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</si>
  <si>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</si>
  <si>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</si>
  <si>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</si>
  <si>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</si>
  <si>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</si>
  <si>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</si>
  <si>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</si>
  <si>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</si>
  <si>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</si>
  <si>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</si>
  <si>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</si>
  <si>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</si>
  <si>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</si>
  <si>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</si>
  <si>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</si>
  <si>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</si>
  <si>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</si>
  <si>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</si>
  <si>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</si>
  <si>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</si>
  <si>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</si>
  <si>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</si>
  <si>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</si>
  <si>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</si>
  <si>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</si>
  <si>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</si>
  <si>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</si>
  <si>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</si>
  <si>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</si>
  <si>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</si>
  <si>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</si>
  <si>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</si>
  <si>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</si>
  <si>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</si>
  <si>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</si>
  <si>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</si>
  <si>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</si>
  <si>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</si>
  <si>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</si>
  <si>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</si>
  <si>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</si>
  <si>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</si>
  <si>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</si>
  <si>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</si>
  <si>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</si>
  <si>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</si>
  <si>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</si>
  <si>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</si>
  <si>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</si>
  <si>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</si>
  <si>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</si>
  <si>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</si>
  <si>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</si>
  <si>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</si>
  <si>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</si>
  <si>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</si>
  <si>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</si>
  <si>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</si>
  <si>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</si>
  <si>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</si>
  <si>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</si>
  <si>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</si>
  <si>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</si>
  <si>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</si>
  <si>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</si>
  <si>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</si>
  <si>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</si>
  <si>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</si>
  <si>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</si>
  <si>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</si>
  <si>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</si>
  <si>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</si>
  <si>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</si>
  <si>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</si>
  <si>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</si>
  <si>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</si>
  <si>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</si>
  <si>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</si>
  <si>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</si>
  <si>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</si>
  <si>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</si>
  <si>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</si>
  <si>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</si>
  <si>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</si>
  <si>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</si>
  <si>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</si>
  <si>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</si>
  <si>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</si>
  <si>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</si>
  <si>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</si>
  <si>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</si>
  <si>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</si>
  <si>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</si>
  <si>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</si>
  <si>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</si>
  <si>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</si>
  <si>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</si>
  <si>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</si>
  <si>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</si>
  <si>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</si>
  <si>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</si>
  <si>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</si>
  <si>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</si>
  <si>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</si>
  <si>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</si>
  <si>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</si>
  <si>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</si>
  <si>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</si>
  <si>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</si>
  <si>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</si>
  <si>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</si>
  <si>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</si>
  <si>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</si>
  <si>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</si>
  <si>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</si>
  <si>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</si>
  <si>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</si>
  <si>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</si>
  <si>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</si>
  <si>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</si>
  <si>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</si>
  <si>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</si>
  <si>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</si>
  <si>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</si>
  <si>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</si>
  <si>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</si>
  <si>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</si>
  <si>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</si>
  <si>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</si>
  <si>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</si>
  <si>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</si>
  <si>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</si>
  <si>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</si>
  <si>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</si>
  <si>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</si>
  <si>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</si>
  <si>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</si>
  <si>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</si>
  <si>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</si>
  <si>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</si>
  <si>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</si>
  <si>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</si>
  <si>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</si>
  <si>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</si>
  <si>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</si>
  <si>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</si>
  <si>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</si>
  <si>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</si>
  <si>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</si>
  <si>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</si>
  <si>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</si>
  <si>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</si>
  <si>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</si>
  <si>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</si>
  <si>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</si>
  <si>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</si>
  <si>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</si>
  <si>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</si>
  <si>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</si>
  <si>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</si>
  <si>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</si>
  <si>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</si>
  <si>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</si>
  <si>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</si>
  <si>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</si>
  <si>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</si>
  <si>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</si>
  <si>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</si>
  <si>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</si>
  <si>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</si>
  <si>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</si>
  <si>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</si>
  <si>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</si>
  <si>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</si>
  <si>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</si>
  <si>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</si>
  <si>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</si>
  <si>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</si>
  <si>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</si>
  <si>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</si>
  <si>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</si>
  <si>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</si>
  <si>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</si>
  <si>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</si>
  <si>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</si>
  <si>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</si>
  <si>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</si>
  <si>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</si>
  <si>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</si>
  <si>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</si>
  <si>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</si>
  <si>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</si>
  <si>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</si>
  <si>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</si>
  <si>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</si>
  <si>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</si>
  <si>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</si>
  <si>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</si>
  <si>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</si>
  <si>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</si>
  <si>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</si>
  <si>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</si>
  <si>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</si>
  <si>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</si>
  <si>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</si>
  <si>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</si>
  <si>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</si>
  <si>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</si>
  <si>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</si>
  <si>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</si>
  <si>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</si>
  <si>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</si>
  <si>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</si>
  <si>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</si>
  <si>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</si>
  <si>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</si>
  <si>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</si>
  <si>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</si>
  <si>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</si>
  <si>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</si>
  <si>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</si>
  <si>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</si>
  <si>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</si>
  <si>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</si>
  <si>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</si>
  <si>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</si>
  <si>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</si>
  <si>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</si>
  <si>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</si>
  <si>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</si>
  <si>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</si>
  <si>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</si>
  <si>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</si>
  <si>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</si>
  <si>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</si>
  <si>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</si>
  <si>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</si>
  <si>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</si>
  <si>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</si>
  <si>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</si>
  <si>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</si>
  <si>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</si>
  <si>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</si>
  <si>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</si>
  <si>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</si>
  <si>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</si>
  <si>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</si>
  <si>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</si>
  <si>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</si>
  <si>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</si>
  <si>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</si>
  <si>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</si>
  <si>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</si>
  <si>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</si>
  <si>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</si>
  <si>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</si>
  <si>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</si>
  <si>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</si>
  <si>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</si>
  <si>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</si>
  <si>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</si>
  <si>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</si>
  <si>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</si>
  <si>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</si>
  <si>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</si>
  <si>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</si>
  <si>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</si>
  <si>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</si>
  <si>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</si>
  <si>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</si>
  <si>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</si>
  <si>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</si>
  <si>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</si>
  <si>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</si>
  <si>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</si>
  <si>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</si>
  <si>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</si>
  <si>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</si>
  <si>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</si>
  <si>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</si>
  <si>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</si>
  <si>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</si>
  <si>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</si>
  <si>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</si>
  <si>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</si>
  <si>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</si>
  <si>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</si>
  <si>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</si>
  <si>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</si>
  <si>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</si>
  <si>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</si>
  <si>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</si>
  <si>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</si>
  <si>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</si>
  <si>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</si>
  <si>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</si>
  <si>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</si>
  <si>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</si>
  <si>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</si>
  <si>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</si>
  <si>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</si>
  <si>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</si>
  <si>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</si>
  <si>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</si>
  <si>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</si>
  <si>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</si>
  <si>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</si>
  <si>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</si>
  <si>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</si>
  <si>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</si>
  <si>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</si>
  <si>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</si>
  <si>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</si>
  <si>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</si>
  <si>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</si>
  <si>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</si>
  <si>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</si>
  <si>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</si>
  <si>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</si>
  <si>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</si>
  <si>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</si>
  <si>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</si>
  <si>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</si>
  <si>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</si>
  <si>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</si>
  <si>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</si>
  <si>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</si>
  <si>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</si>
  <si>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</si>
  <si>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</si>
  <si>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</si>
  <si>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</si>
  <si>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</si>
  <si>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</si>
  <si>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</si>
  <si>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</si>
  <si>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</si>
  <si>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</si>
  <si>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</si>
  <si>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</si>
  <si>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</si>
  <si>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</si>
  <si>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</si>
  <si>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</si>
  <si>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</si>
  <si>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</si>
  <si>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</si>
  <si>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</si>
  <si>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</si>
  <si>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</si>
  <si>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</si>
  <si>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</si>
  <si>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</si>
  <si>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</si>
  <si>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</si>
  <si>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</si>
  <si>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</si>
  <si>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</si>
  <si>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</si>
  <si>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</si>
  <si>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</si>
  <si>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</si>
  <si>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</si>
  <si>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</si>
  <si>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</si>
  <si>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</si>
  <si>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</si>
  <si>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</si>
  <si>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</si>
  <si>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</si>
  <si>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</si>
  <si>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</si>
  <si>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</si>
  <si>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</si>
  <si>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</si>
  <si>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</si>
  <si>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</si>
  <si>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</si>
  <si>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</si>
  <si>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</si>
  <si>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</si>
  <si>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</si>
  <si>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</si>
  <si>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</si>
  <si>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</si>
  <si>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</si>
  <si>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</si>
  <si>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</si>
  <si>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</si>
  <si>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</si>
  <si>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</si>
  <si>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</si>
  <si>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</si>
  <si>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</si>
  <si>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</si>
  <si>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</si>
  <si>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</si>
  <si>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</si>
  <si>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</si>
  <si>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</si>
  <si>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</si>
  <si>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</si>
  <si>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</si>
  <si>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</si>
  <si>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</si>
  <si>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</si>
  <si>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</si>
  <si>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</si>
  <si>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</si>
  <si>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</si>
  <si>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</si>
  <si>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</si>
  <si>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</si>
  <si>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</si>
  <si>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</si>
  <si>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</si>
  <si>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</si>
  <si>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</si>
  <si>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</si>
  <si>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</si>
  <si>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</si>
  <si>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</si>
  <si>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</si>
  <si>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</si>
  <si>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</si>
  <si>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</si>
  <si>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</si>
  <si>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</si>
  <si>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</si>
  <si>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</si>
  <si>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</si>
  <si>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</si>
  <si>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</si>
  <si>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</si>
  <si>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</si>
  <si>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</si>
  <si>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</si>
  <si>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</si>
  <si>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</si>
  <si>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</si>
  <si>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</si>
  <si>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</si>
  <si>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</si>
  <si>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</si>
  <si>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</si>
  <si>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</si>
  <si>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</si>
  <si>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</si>
  <si>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</si>
  <si>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</si>
  <si>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</si>
  <si>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</si>
  <si>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</si>
  <si>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</si>
  <si>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</si>
  <si>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</si>
  <si>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</si>
  <si>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</si>
  <si>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</si>
  <si>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</si>
  <si>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</si>
  <si>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</si>
  <si>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</si>
  <si>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</si>
  <si>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</si>
  <si>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</si>
  <si>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</si>
  <si>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</si>
  <si>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</si>
  <si>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</si>
  <si>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</si>
  <si>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</si>
  <si>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</si>
  <si>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</si>
  <si>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</si>
  <si>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</si>
  <si>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</si>
  <si>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</si>
  <si>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</si>
  <si>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</si>
  <si>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</si>
  <si>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</si>
  <si>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</si>
  <si>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</si>
  <si>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</si>
  <si>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</si>
  <si>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</si>
  <si>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</si>
  <si>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</si>
  <si>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</si>
  <si>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</si>
  <si>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</si>
  <si>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</si>
  <si>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</si>
  <si>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</si>
  <si>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</si>
  <si>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</si>
  <si>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</si>
  <si>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</si>
  <si>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</si>
  <si>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</si>
  <si>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</si>
  <si>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</si>
  <si>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</si>
  <si>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</si>
  <si>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</si>
  <si>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</si>
  <si>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</si>
  <si>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</si>
  <si>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</si>
  <si>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</si>
  <si>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</si>
  <si>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</si>
  <si>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</si>
  <si>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</si>
  <si>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</si>
  <si>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</si>
  <si>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</si>
  <si>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</si>
  <si>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</si>
  <si>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</si>
  <si>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</si>
  <si>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</si>
  <si>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</si>
  <si>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</si>
  <si>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</si>
  <si>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</si>
  <si>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</si>
  <si>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</si>
  <si>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</si>
  <si>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</si>
  <si>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</si>
  <si>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</si>
  <si>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</si>
  <si>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</si>
  <si>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</si>
  <si>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</si>
  <si>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</si>
  <si>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</si>
  <si>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</si>
  <si>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</si>
  <si>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</si>
  <si>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</si>
  <si>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</si>
  <si>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</si>
  <si>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</si>
  <si>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</si>
  <si>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</si>
  <si>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</si>
  <si>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</si>
  <si>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</si>
  <si>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</si>
  <si>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</si>
  <si>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</si>
  <si>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</si>
  <si>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</si>
  <si>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</si>
  <si>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</si>
  <si>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</si>
  <si>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</si>
  <si>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</si>
  <si>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</si>
  <si>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</si>
  <si>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</si>
  <si>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</si>
  <si>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</si>
  <si>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</si>
  <si>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</si>
  <si>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</si>
  <si>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</si>
  <si>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</si>
  <si>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</si>
  <si>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</si>
  <si>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</si>
  <si>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</si>
  <si>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</si>
  <si>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</si>
  <si>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</si>
  <si>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</si>
  <si>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</si>
  <si>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</si>
  <si>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</si>
  <si>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</si>
  <si>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</si>
  <si>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</si>
  <si>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</si>
  <si>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</si>
  <si>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</si>
  <si>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</si>
  <si>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</si>
  <si>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</si>
  <si>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</si>
  <si>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</si>
  <si>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</si>
  <si>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</si>
  <si>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</si>
  <si>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</si>
  <si>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</si>
  <si>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</si>
  <si>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</si>
  <si>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</si>
  <si>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</si>
  <si>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</si>
  <si>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</si>
  <si>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</si>
  <si>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</si>
  <si>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</si>
  <si>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</si>
  <si>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</si>
  <si>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</si>
  <si>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</si>
  <si>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</si>
  <si>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</si>
  <si>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</si>
  <si>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</si>
  <si>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</si>
  <si>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</si>
  <si>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</si>
  <si>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</si>
  <si>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</si>
  <si>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</si>
  <si>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</si>
  <si>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</si>
  <si>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</si>
  <si>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</si>
  <si>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</si>
  <si>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</si>
  <si>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</si>
  <si>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</si>
  <si>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</si>
  <si>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</si>
  <si>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</si>
  <si>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</si>
  <si>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</si>
  <si>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</si>
  <si>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</si>
  <si>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</si>
  <si>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</si>
  <si>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</si>
  <si>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</si>
  <si>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</si>
  <si>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</si>
  <si>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</si>
  <si>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</si>
  <si>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</si>
  <si>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</si>
  <si>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</si>
  <si>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</si>
  <si>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</si>
  <si>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</si>
  <si>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</si>
  <si>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</si>
  <si>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</si>
  <si>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</si>
  <si>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</si>
  <si>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</si>
  <si>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</si>
  <si>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</si>
  <si>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</si>
  <si>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</si>
  <si>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</si>
  <si>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</si>
  <si>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</si>
  <si>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</si>
  <si>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</si>
  <si>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</si>
  <si>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</si>
  <si>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</si>
  <si>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</si>
  <si>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</si>
  <si>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</si>
  <si>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</si>
  <si>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</si>
  <si>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</si>
  <si>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</si>
  <si>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</si>
  <si>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</si>
  <si>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</si>
  <si>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</si>
  <si>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</si>
  <si>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</si>
  <si>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</si>
  <si>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</si>
  <si>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</si>
  <si>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</si>
  <si>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</si>
  <si>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</si>
  <si>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</si>
  <si>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</si>
  <si>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</si>
  <si>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</si>
  <si>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</si>
  <si>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</si>
  <si>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</si>
  <si>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</si>
  <si>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</si>
  <si>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</si>
  <si>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</si>
  <si>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</si>
  <si>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</si>
  <si>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</si>
  <si>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</si>
  <si>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</si>
  <si>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</si>
  <si>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</si>
  <si>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</si>
  <si>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</si>
  <si>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</si>
  <si>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</si>
  <si>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</si>
  <si>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</si>
  <si>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</si>
  <si>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</si>
  <si>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</si>
  <si>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</si>
  <si>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</si>
  <si>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</si>
  <si>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</si>
  <si>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</si>
  <si>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</si>
  <si>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</si>
  <si>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</si>
  <si>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</si>
  <si>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</si>
  <si>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</si>
  <si>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</si>
  <si>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</si>
  <si>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</si>
  <si>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</si>
  <si>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</si>
  <si>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</si>
  <si>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</si>
  <si>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</si>
  <si>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</si>
  <si>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</si>
  <si>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</si>
  <si>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</si>
  <si>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</si>
  <si>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</si>
  <si>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</si>
  <si>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</si>
  <si>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</si>
  <si>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</si>
  <si>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</si>
  <si>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</si>
  <si>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</si>
  <si>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</si>
  <si>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</si>
  <si>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</si>
  <si>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</si>
  <si>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</si>
  <si>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</si>
  <si>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</si>
  <si>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</si>
  <si>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</si>
  <si>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</si>
  <si>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</si>
  <si>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</si>
  <si>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</si>
  <si>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</si>
  <si>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</si>
  <si>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</si>
  <si>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</si>
  <si>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</si>
  <si>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</si>
  <si>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</si>
  <si>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</si>
  <si>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</si>
  <si>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</si>
  <si>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</si>
  <si>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</si>
  <si>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</si>
  <si>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</si>
  <si>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</si>
  <si>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</si>
  <si>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</si>
  <si>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</si>
  <si>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</si>
  <si>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</si>
  <si>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</si>
  <si>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</si>
  <si>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</si>
  <si>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</si>
  <si>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</si>
  <si>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</si>
  <si>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</si>
  <si>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</si>
  <si>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</si>
  <si>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</si>
  <si>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</si>
  <si>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</si>
  <si>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</si>
  <si>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</si>
  <si>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</si>
  <si>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</si>
  <si>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</si>
  <si>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</si>
  <si>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</si>
  <si>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</si>
  <si>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</si>
  <si>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</si>
  <si>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</si>
  <si>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</si>
  <si>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</si>
  <si>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</si>
  <si>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</si>
  <si>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</si>
  <si>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</si>
  <si>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</si>
  <si>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</si>
  <si>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</si>
  <si>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</si>
  <si>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</si>
  <si>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</si>
  <si>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</si>
  <si>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</si>
  <si>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</si>
  <si>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</si>
  <si>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</si>
  <si>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</si>
  <si>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</si>
  <si>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</si>
  <si>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</si>
  <si>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</si>
  <si>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</si>
  <si>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</si>
  <si>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</si>
  <si>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</si>
  <si>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</si>
  <si>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</si>
  <si>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</si>
  <si>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</si>
  <si>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</si>
  <si>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</si>
  <si>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</si>
  <si>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</si>
  <si>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</si>
  <si>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</si>
  <si>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</si>
  <si>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</si>
  <si>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</si>
  <si>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</si>
  <si>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</si>
  <si>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</si>
  <si>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</si>
  <si>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</si>
  <si>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</si>
  <si>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</si>
  <si>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</si>
  <si>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</si>
  <si>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</si>
  <si>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</si>
  <si>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</si>
  <si>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</si>
  <si>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</si>
  <si>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</si>
  <si>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</si>
  <si>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</si>
  <si>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</si>
  <si>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</si>
  <si>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</si>
  <si>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</si>
  <si>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</si>
  <si>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</si>
  <si>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</si>
  <si>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</si>
  <si>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</si>
  <si>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</si>
  <si>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</si>
  <si>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</si>
  <si>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</si>
  <si>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</si>
  <si>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</si>
  <si>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</si>
  <si>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</si>
  <si>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</si>
  <si>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</si>
  <si>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</si>
  <si>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</si>
  <si>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</si>
  <si>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</si>
  <si>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</si>
  <si>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</si>
  <si>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</si>
  <si>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</si>
  <si>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</si>
  <si>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</si>
  <si>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</si>
  <si>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</si>
  <si>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</si>
  <si>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</si>
  <si>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</si>
  <si>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</si>
  <si>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</si>
  <si>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</si>
  <si>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</si>
  <si>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</si>
  <si>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</si>
  <si>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</si>
  <si>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</si>
  <si>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</si>
  <si>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</si>
  <si>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</si>
  <si>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</si>
  <si>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</si>
  <si>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</si>
  <si>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</si>
  <si>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</si>
  <si>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</si>
  <si>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</si>
  <si>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</si>
  <si>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</si>
  <si>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</si>
  <si>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</si>
  <si>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</si>
  <si>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</si>
  <si>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</si>
  <si>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</si>
  <si>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</si>
  <si>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</si>
  <si>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</si>
  <si>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</si>
  <si>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</si>
  <si>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</si>
  <si>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</si>
  <si>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</si>
  <si>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</si>
  <si>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</si>
  <si>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</si>
  <si>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</si>
  <si>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</si>
  <si>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</si>
  <si>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</si>
  <si>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</si>
  <si>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</si>
  <si>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</si>
  <si>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</si>
  <si>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</si>
  <si>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</si>
  <si>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</si>
  <si>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</si>
  <si>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</si>
  <si>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</si>
  <si>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</si>
  <si>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</si>
  <si>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</si>
  <si>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</si>
  <si>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</si>
  <si>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</si>
  <si>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</si>
  <si>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</si>
  <si>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</si>
  <si>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</si>
  <si>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</si>
  <si>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</si>
  <si>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</si>
  <si>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</si>
  <si>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</si>
  <si>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</si>
  <si>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</si>
  <si>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</si>
  <si>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</si>
  <si>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</si>
  <si>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</si>
  <si>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</si>
  <si>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</si>
  <si>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</si>
  <si>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</si>
  <si>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</si>
  <si>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</si>
  <si>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</si>
  <si>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</si>
  <si>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</si>
  <si>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</si>
  <si>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</si>
  <si>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</si>
  <si>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</si>
  <si>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</si>
  <si>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</si>
  <si>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</si>
  <si>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</si>
  <si>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</si>
  <si>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</si>
  <si>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</si>
  <si>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</si>
  <si>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</si>
  <si>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</si>
  <si>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</si>
  <si>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</si>
  <si>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</si>
  <si>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</si>
  <si>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</si>
  <si>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</si>
  <si>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</si>
  <si>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</si>
  <si>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</si>
  <si>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</si>
  <si>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</si>
  <si>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</si>
  <si>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</si>
  <si>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</si>
  <si>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</si>
  <si>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</si>
  <si>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</si>
  <si>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</si>
  <si>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</si>
  <si>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</si>
  <si>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</si>
  <si>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</si>
  <si>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</si>
  <si>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</si>
  <si>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</si>
  <si>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</si>
  <si>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</si>
  <si>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</si>
  <si>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</si>
  <si>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</si>
  <si>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</si>
  <si>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</si>
  <si>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</si>
  <si>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</si>
  <si>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</si>
  <si>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</si>
  <si>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</si>
  <si>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</si>
  <si>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</si>
  <si>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</si>
  <si>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</si>
  <si>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</si>
  <si>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</si>
  <si>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</si>
  <si>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</si>
  <si>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</si>
  <si>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</si>
  <si>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</si>
  <si>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</si>
  <si>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</si>
  <si>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</si>
  <si>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</si>
  <si>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</si>
  <si>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</si>
  <si>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</si>
  <si>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</si>
  <si>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</si>
  <si>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</si>
  <si>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</si>
  <si>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</si>
  <si>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</si>
  <si>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</si>
  <si>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</si>
  <si>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</si>
  <si>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</si>
  <si>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</si>
  <si>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</si>
  <si>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</si>
  <si>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</si>
  <si>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</si>
  <si>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</si>
  <si>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</si>
  <si>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</si>
  <si>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</si>
  <si>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</si>
  <si>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</si>
  <si>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</si>
  <si>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</si>
  <si>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</si>
  <si>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</si>
  <si>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</si>
  <si>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</si>
  <si>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</si>
  <si>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</si>
  <si>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</si>
  <si>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</si>
  <si>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</si>
  <si>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</si>
  <si>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</si>
  <si>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</si>
  <si>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</si>
  <si>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</si>
  <si>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</si>
  <si>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</si>
  <si>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</si>
  <si>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</si>
  <si>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</si>
  <si>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</si>
  <si>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</si>
  <si>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</si>
  <si>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</si>
  <si>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</si>
  <si>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</si>
  <si>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</si>
  <si>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</si>
  <si>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</si>
  <si>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</si>
  <si>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</si>
  <si>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</si>
  <si>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</si>
  <si>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</si>
  <si>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</si>
  <si>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</si>
  <si>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</si>
  <si>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</si>
  <si>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</si>
  <si>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</si>
  <si>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</si>
  <si>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</si>
  <si>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</si>
  <si>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</si>
  <si>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</si>
  <si>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</si>
  <si>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</si>
  <si>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</si>
  <si>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</si>
  <si>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</si>
  <si>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</si>
  <si>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</si>
  <si>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</si>
  <si>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</si>
  <si>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</si>
  <si>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</si>
  <si>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</si>
  <si>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</si>
  <si>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</si>
  <si>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</si>
  <si>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</si>
  <si>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</si>
  <si>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</si>
  <si>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</si>
  <si>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</si>
  <si>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</si>
  <si>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</si>
  <si>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</si>
  <si>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</si>
  <si>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</si>
  <si>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</si>
  <si>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</si>
  <si>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</si>
  <si>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</si>
  <si>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</si>
  <si>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</si>
  <si>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</si>
  <si>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</si>
  <si>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</si>
  <si>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</si>
  <si>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</si>
  <si>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</si>
  <si>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</si>
  <si>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</si>
  <si>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</si>
  <si>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</si>
  <si>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</si>
  <si>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</si>
  <si>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</si>
  <si>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</si>
  <si>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</si>
  <si>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</si>
  <si>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</si>
  <si>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</si>
  <si>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</si>
  <si>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</si>
  <si>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</si>
  <si>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</si>
  <si>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</si>
  <si>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</si>
  <si>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</si>
  <si>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</si>
  <si>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</si>
  <si>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</si>
  <si>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</si>
  <si>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</si>
  <si>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</si>
  <si>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</si>
  <si>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</si>
  <si>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</si>
  <si>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</si>
  <si>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</si>
  <si>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</si>
  <si>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</si>
  <si>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</si>
  <si>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</si>
  <si>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</si>
  <si>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</si>
  <si>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</si>
  <si>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</si>
  <si>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</si>
  <si>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</si>
  <si>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</si>
  <si>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</si>
  <si>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</si>
  <si>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</si>
  <si>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</si>
  <si>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</si>
  <si>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</si>
  <si>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</si>
  <si>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</si>
  <si>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</si>
  <si>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</si>
  <si>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</si>
  <si>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</si>
  <si>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</si>
  <si>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</si>
  <si>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</si>
  <si>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</si>
  <si>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</si>
  <si>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</si>
  <si>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</si>
  <si>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</si>
  <si>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</si>
  <si>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</si>
  <si>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</si>
  <si>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</si>
  <si>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</si>
  <si>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</si>
  <si>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</si>
  <si>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</si>
  <si>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</si>
  <si>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</si>
  <si>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</si>
  <si>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</si>
  <si>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</si>
  <si>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</si>
  <si>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</si>
  <si>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</si>
  <si>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</si>
  <si>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</si>
  <si>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</si>
  <si>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</si>
  <si>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</si>
  <si>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</si>
  <si>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</si>
  <si>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</si>
  <si>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</si>
  <si>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</si>
  <si>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</si>
  <si>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</si>
  <si>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</si>
  <si>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</si>
  <si>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</si>
  <si>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</si>
  <si>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</si>
  <si>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</si>
  <si>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</si>
  <si>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</si>
  <si>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</si>
  <si>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</si>
  <si>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</si>
  <si>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</si>
  <si>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</si>
  <si>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</si>
  <si>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</si>
  <si>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</si>
  <si>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</si>
  <si>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</si>
  <si>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</si>
  <si>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</si>
  <si>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</si>
  <si>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</si>
  <si>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</si>
  <si>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</si>
  <si>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</si>
  <si>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</si>
  <si>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</si>
  <si>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</si>
  <si>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</si>
  <si>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</si>
  <si>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</si>
  <si>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</si>
  <si>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</si>
  <si>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</si>
  <si>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</si>
  <si>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</si>
  <si>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</si>
  <si>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</si>
  <si>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</si>
  <si>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</si>
  <si>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</si>
  <si>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</si>
  <si>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</si>
  <si>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</si>
  <si>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</si>
  <si>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</si>
  <si>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</si>
  <si>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</si>
  <si>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</si>
  <si>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</si>
  <si>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</si>
  <si>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</si>
  <si>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</si>
  <si>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</si>
  <si>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</si>
  <si>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</si>
  <si>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</si>
  <si>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</si>
  <si>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</si>
  <si>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</si>
  <si>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</si>
  <si>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</si>
  <si>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</si>
  <si>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</si>
  <si>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</si>
  <si>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</si>
  <si>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</si>
  <si>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</si>
  <si>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</si>
  <si>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</si>
  <si>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</si>
  <si>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</si>
  <si>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</si>
  <si>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</si>
  <si>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</si>
  <si>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</si>
  <si>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</si>
  <si>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</si>
  <si>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</si>
  <si>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</si>
  <si>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</si>
  <si>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</si>
  <si>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</si>
  <si>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</si>
  <si>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</si>
  <si>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</si>
  <si>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</si>
  <si>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</si>
  <si>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</si>
  <si>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</si>
  <si>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</si>
  <si>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</si>
  <si>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</si>
  <si>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</si>
  <si>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</si>
  <si>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</si>
  <si>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</si>
  <si>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</si>
  <si>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</si>
  <si>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</si>
  <si>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</si>
  <si>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</si>
  <si>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</si>
  <si>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</si>
  <si>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</si>
  <si>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</si>
  <si>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</si>
  <si>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</si>
  <si>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</si>
  <si>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</si>
  <si>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</si>
  <si>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</si>
  <si>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</si>
  <si>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</si>
  <si>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</si>
  <si>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</si>
  <si>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</si>
  <si>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</si>
  <si>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</si>
  <si>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</si>
  <si>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</si>
  <si>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</si>
  <si>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</si>
  <si>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</si>
  <si>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</si>
  <si>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</si>
  <si>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</si>
  <si>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</si>
  <si>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</si>
  <si>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</si>
  <si>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</si>
  <si>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</si>
  <si>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</si>
  <si>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</si>
  <si>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</si>
  <si>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</si>
  <si>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</si>
  <si>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</si>
  <si>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</si>
  <si>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</si>
  <si>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</si>
  <si>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</si>
  <si>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</si>
  <si>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</si>
  <si>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</si>
  <si>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</si>
  <si>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</si>
  <si>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</si>
  <si>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</si>
  <si>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</si>
  <si>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</si>
  <si>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</si>
  <si>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</si>
  <si>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</si>
  <si>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</si>
  <si>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</si>
  <si>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</si>
  <si>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</si>
  <si>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</si>
  <si>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</si>
  <si>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</si>
  <si>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</si>
  <si>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</si>
  <si>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</si>
  <si>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</si>
  <si>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</si>
  <si>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</si>
  <si>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</si>
  <si>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</si>
  <si>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</si>
  <si>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</si>
  <si>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</si>
  <si>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</si>
  <si>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</si>
  <si>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</si>
  <si>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</si>
  <si>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</si>
  <si>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</si>
  <si>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</si>
  <si>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</si>
  <si>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</si>
  <si>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</si>
  <si>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</si>
  <si>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</si>
  <si>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</si>
  <si>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</si>
  <si>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</si>
  <si>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</si>
  <si>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</si>
  <si>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</si>
  <si>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</si>
  <si>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</si>
  <si>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</si>
  <si>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</si>
  <si>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</si>
  <si>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</si>
  <si>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</si>
  <si>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</si>
  <si>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</si>
  <si>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</si>
  <si>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</si>
  <si>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</si>
  <si>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</si>
  <si>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</si>
  <si>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</si>
  <si>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</si>
  <si>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</si>
  <si>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</si>
  <si>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</si>
  <si>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</si>
  <si>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</si>
  <si>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</si>
  <si>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</si>
  <si>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</si>
  <si>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</si>
  <si>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</si>
  <si>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</si>
  <si>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</si>
  <si>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</si>
  <si>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</si>
  <si>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</si>
  <si>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</si>
  <si>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</si>
  <si>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</si>
  <si>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</si>
  <si>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</si>
  <si>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</si>
  <si>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</si>
  <si>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</si>
  <si>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</si>
  <si>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</si>
  <si>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</si>
  <si>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</si>
  <si>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</si>
  <si>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</si>
  <si>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</si>
  <si>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</si>
  <si>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</si>
  <si>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</si>
  <si>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</si>
  <si>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</si>
  <si>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</si>
  <si>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</si>
  <si>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</si>
  <si>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</si>
  <si>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</si>
  <si>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</si>
  <si>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</si>
  <si>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</si>
  <si>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</si>
  <si>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</si>
  <si>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</si>
  <si>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</si>
  <si>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</si>
  <si>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</si>
  <si>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</si>
  <si>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</si>
  <si>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</si>
  <si>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</si>
  <si>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</si>
  <si>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</si>
  <si>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</si>
  <si>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</si>
  <si>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</si>
  <si>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</si>
  <si>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</si>
  <si>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</si>
  <si>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</si>
  <si>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</si>
  <si>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</si>
  <si>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</si>
  <si>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</si>
  <si>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</si>
  <si>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</si>
  <si>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</si>
  <si>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</si>
  <si>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</si>
  <si>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</si>
  <si>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</si>
  <si>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</si>
  <si>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</si>
  <si>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</si>
  <si>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</si>
  <si>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</si>
  <si>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</si>
  <si>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</si>
  <si>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</si>
  <si>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</si>
  <si>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</si>
  <si>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</si>
  <si>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</si>
  <si>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</si>
  <si>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</si>
  <si>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</si>
  <si>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</si>
  <si>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</si>
  <si>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</si>
  <si>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</si>
  <si>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</si>
  <si>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</si>
  <si>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</si>
  <si>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</si>
  <si>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</si>
  <si>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</si>
  <si>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</si>
  <si>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</si>
  <si>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</si>
  <si>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</si>
  <si>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</si>
  <si>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</si>
  <si>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</si>
  <si>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</si>
  <si>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</si>
  <si>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</si>
  <si>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</si>
  <si>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</si>
  <si>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</si>
  <si>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</si>
  <si>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</si>
  <si>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</si>
  <si>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</si>
  <si>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</si>
  <si>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</si>
  <si>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</si>
  <si>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</si>
  <si>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</si>
  <si>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</si>
  <si>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</si>
  <si>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</si>
  <si>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</si>
  <si>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</si>
  <si>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</si>
  <si>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</si>
  <si>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</si>
  <si>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</si>
  <si>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</si>
  <si>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</si>
  <si>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</si>
  <si>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</si>
  <si>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</si>
  <si>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</si>
  <si>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</si>
  <si>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</si>
  <si>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</si>
  <si>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</si>
  <si>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</si>
  <si>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</si>
  <si>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</si>
  <si>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</si>
  <si>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</si>
  <si>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</si>
  <si>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</si>
  <si>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</si>
  <si>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</si>
  <si>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</si>
  <si>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</si>
  <si>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</si>
  <si>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</si>
  <si>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</si>
  <si>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</si>
  <si>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</si>
  <si>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</si>
  <si>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</si>
  <si>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</si>
  <si>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</si>
  <si>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</si>
  <si>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</si>
  <si>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</si>
  <si>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</si>
  <si>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</si>
  <si>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</si>
  <si>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</si>
  <si>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</si>
  <si>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</si>
  <si>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</si>
  <si>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</si>
  <si>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</si>
  <si>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</si>
  <si>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</si>
  <si>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</si>
  <si>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</si>
  <si>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</si>
  <si>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</si>
  <si>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</si>
  <si>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</si>
  <si>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</si>
  <si>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</si>
  <si>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</si>
  <si>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</si>
  <si>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</si>
  <si>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</si>
  <si>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</si>
  <si>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</si>
  <si>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</si>
  <si>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</si>
  <si>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</si>
  <si>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</si>
  <si>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</si>
  <si>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</si>
  <si>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</si>
  <si>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</si>
  <si>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</si>
  <si>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</si>
  <si>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</si>
  <si>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</si>
  <si>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</si>
  <si>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</si>
  <si>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</si>
  <si>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</si>
  <si>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</si>
  <si>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</si>
  <si>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</si>
  <si>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</si>
  <si>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</si>
  <si>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</si>
  <si>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</si>
  <si>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</si>
  <si>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</si>
  <si>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</si>
  <si>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</si>
  <si>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</si>
  <si>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</si>
  <si>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</si>
  <si>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</si>
  <si>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</si>
  <si>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</si>
  <si>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</si>
  <si>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</si>
  <si>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</si>
  <si>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</si>
  <si>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</si>
  <si>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</si>
  <si>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</si>
  <si>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</si>
  <si>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</si>
  <si>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</si>
  <si>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</si>
  <si>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</si>
  <si>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</si>
  <si>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</si>
  <si>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</si>
  <si>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</si>
  <si>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</si>
  <si>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</si>
  <si>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</si>
  <si>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</si>
  <si>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</si>
  <si>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</si>
  <si>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</si>
  <si>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</si>
  <si>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</si>
  <si>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</si>
  <si>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</si>
  <si>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</si>
  <si>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</si>
  <si>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</si>
  <si>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</si>
  <si>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</si>
  <si>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</si>
  <si>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</si>
  <si>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</si>
  <si>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</si>
  <si>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</si>
  <si>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</si>
  <si>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</si>
  <si>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</si>
  <si>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</si>
  <si>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</si>
  <si>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</si>
  <si>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</si>
  <si>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</si>
  <si>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</si>
  <si>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</si>
  <si>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</si>
  <si>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</si>
  <si>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</si>
  <si>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</si>
  <si>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</si>
  <si>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</si>
  <si>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</si>
  <si>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</si>
  <si>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</si>
  <si>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</si>
  <si>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</si>
  <si>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</si>
  <si>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</si>
  <si>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</si>
  <si>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</si>
  <si>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</si>
  <si>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</si>
  <si>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</si>
  <si>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</si>
  <si>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</si>
  <si>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</si>
  <si>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</si>
  <si>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</si>
  <si>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</si>
  <si>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</si>
  <si>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</si>
  <si>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</si>
  <si>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</si>
  <si>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</si>
  <si>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</si>
  <si>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</si>
  <si>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</si>
  <si>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</si>
  <si>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</si>
  <si>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</si>
  <si>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</si>
  <si>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</si>
  <si>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</si>
  <si>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</si>
  <si>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</si>
  <si>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</si>
  <si>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</si>
  <si>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</si>
  <si>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</si>
  <si>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</si>
  <si>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</si>
  <si>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</si>
  <si>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</si>
  <si>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</si>
  <si>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</si>
  <si>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</si>
  <si>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</si>
  <si>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</si>
  <si>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</si>
  <si>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</si>
  <si>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</si>
  <si>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</si>
  <si>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</si>
  <si>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</si>
  <si>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</si>
  <si>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</si>
  <si>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</si>
  <si>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</si>
  <si>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</si>
  <si>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</si>
  <si>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</si>
  <si>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</si>
  <si>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</si>
  <si>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</si>
  <si>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</si>
  <si>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</si>
  <si>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</si>
  <si>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</si>
  <si>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</si>
  <si>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</si>
  <si>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</si>
  <si>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</si>
  <si>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</si>
  <si>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</si>
  <si>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</si>
  <si>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</si>
  <si>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</si>
  <si>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</si>
  <si>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</si>
  <si>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</si>
  <si>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</si>
  <si>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</si>
  <si>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</si>
  <si>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</si>
  <si>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</si>
  <si>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</si>
  <si>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</si>
  <si>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</si>
  <si>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</si>
  <si>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</si>
  <si>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</si>
  <si>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</si>
  <si>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</si>
  <si>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</si>
  <si>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</si>
  <si>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</si>
  <si>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</si>
  <si>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</si>
  <si>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</si>
  <si>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</si>
  <si>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</si>
  <si>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</si>
  <si>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</si>
  <si>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</si>
  <si>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</si>
  <si>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</si>
  <si>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</si>
  <si>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</si>
  <si>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</si>
  <si>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</si>
  <si>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</si>
  <si>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</si>
  <si>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</si>
  <si>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</si>
  <si>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</si>
  <si>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</si>
  <si>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</si>
  <si>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</si>
  <si>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</si>
  <si>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</si>
  <si>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</si>
  <si>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</si>
  <si>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</si>
  <si>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</si>
  <si>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</si>
  <si>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</si>
  <si>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</si>
  <si>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</si>
  <si>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</si>
  <si>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</si>
  <si>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</si>
  <si>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</si>
  <si>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</si>
  <si>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</si>
  <si>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</si>
  <si>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</si>
  <si>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</si>
  <si>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</si>
  <si>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</si>
  <si>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</si>
  <si>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</si>
  <si>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</si>
  <si>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</si>
  <si>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</si>
  <si>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</si>
  <si>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</si>
  <si>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</si>
  <si>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</si>
  <si>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</si>
  <si>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</si>
  <si>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</si>
  <si>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</si>
  <si>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</si>
  <si>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</si>
  <si>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</si>
  <si>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</si>
  <si>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</si>
  <si>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</si>
  <si>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</si>
  <si>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</si>
  <si>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</si>
  <si>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</si>
  <si>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</si>
  <si>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</si>
  <si>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</si>
  <si>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</si>
  <si>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</si>
  <si>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</si>
  <si>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</si>
  <si>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</si>
  <si>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</si>
  <si>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</si>
  <si>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</si>
  <si>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</si>
  <si>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</si>
  <si>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</si>
  <si>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</si>
  <si>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</si>
  <si>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</si>
  <si>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</si>
  <si>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</si>
  <si>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</si>
  <si>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</si>
  <si>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</si>
  <si>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</si>
  <si>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</si>
  <si>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</si>
  <si>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</si>
  <si>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</si>
  <si>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</si>
  <si>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</si>
  <si>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</si>
  <si>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</si>
  <si>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</si>
  <si>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</si>
  <si>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</si>
  <si>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</si>
  <si>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</si>
  <si>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</si>
  <si>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</si>
  <si>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</si>
  <si>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</si>
  <si>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</si>
  <si>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</si>
  <si>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</si>
  <si>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</si>
  <si>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</si>
  <si>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</si>
  <si>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</si>
  <si>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</si>
  <si>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</si>
  <si>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</si>
  <si>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</si>
  <si>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</si>
  <si>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</si>
  <si>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</si>
  <si>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</si>
  <si>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</si>
  <si>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</si>
  <si>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</si>
  <si>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</si>
  <si>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</si>
  <si>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</si>
  <si>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</si>
  <si>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</si>
  <si>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</si>
  <si>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</si>
  <si>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</si>
  <si>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</si>
  <si>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</si>
  <si>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</si>
  <si>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</si>
  <si>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</si>
  <si>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</si>
  <si>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</si>
  <si>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</si>
  <si>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</si>
  <si>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</si>
  <si>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</si>
  <si>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</si>
  <si>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</si>
  <si>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</si>
  <si>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</si>
  <si>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</si>
  <si>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</si>
  <si>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</si>
  <si>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</si>
  <si>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</si>
  <si>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</si>
  <si>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</si>
  <si>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</si>
  <si>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</si>
  <si>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</si>
  <si>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</si>
  <si>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</si>
  <si>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</si>
  <si>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</si>
  <si>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</si>
  <si>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</si>
  <si>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</si>
  <si>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</si>
  <si>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</si>
  <si>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</si>
  <si>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</si>
  <si>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</si>
  <si>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</si>
  <si>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</si>
  <si>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</si>
  <si>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</si>
  <si>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</si>
  <si>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</si>
  <si>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</si>
  <si>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</si>
  <si>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</si>
  <si>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</si>
  <si>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</si>
  <si>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</si>
  <si>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</si>
  <si>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</si>
  <si>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</si>
  <si>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</si>
  <si>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</si>
  <si>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</si>
  <si>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</si>
  <si>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</si>
  <si>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</si>
  <si>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</si>
  <si>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</si>
  <si>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</si>
  <si>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</si>
  <si>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</si>
  <si>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</si>
  <si>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</si>
  <si>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</si>
  <si>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</si>
  <si>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</si>
  <si>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</si>
  <si>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</si>
  <si>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</si>
  <si>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</si>
  <si>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</si>
  <si>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</si>
  <si>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</si>
  <si>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</si>
  <si>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</si>
  <si>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</si>
  <si>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</si>
  <si>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</si>
  <si>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</si>
  <si>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</si>
  <si>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</si>
  <si>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</si>
  <si>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</si>
  <si>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</si>
  <si>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</si>
  <si>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</si>
  <si>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</si>
  <si>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</si>
  <si>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</si>
  <si>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</si>
  <si>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</si>
  <si>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</si>
  <si>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</si>
  <si>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</si>
  <si>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</si>
  <si>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</si>
  <si>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</si>
  <si>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</si>
  <si>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</si>
  <si>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</si>
  <si>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</si>
  <si>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</si>
  <si>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</si>
  <si>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</si>
  <si>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</si>
  <si>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</si>
  <si>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</si>
  <si>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</si>
  <si>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</si>
  <si>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</si>
  <si>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</si>
  <si>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</si>
  <si>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</si>
  <si>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</si>
  <si>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</si>
  <si>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</si>
  <si>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</si>
  <si>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</si>
  <si>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</si>
  <si>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</si>
  <si>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</si>
  <si>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</si>
  <si>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</si>
  <si>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</si>
  <si>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</si>
  <si>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</si>
  <si>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</si>
  <si>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</si>
  <si>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</si>
  <si>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</si>
  <si>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</si>
  <si>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</si>
  <si>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</si>
  <si>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</si>
  <si>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</si>
  <si>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</si>
  <si>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</si>
  <si>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</si>
  <si>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</si>
  <si>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</si>
  <si>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</si>
  <si>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</si>
  <si>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</si>
  <si>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</si>
  <si>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</si>
  <si>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</si>
  <si>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</si>
  <si>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</si>
  <si>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</si>
  <si>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</si>
  <si>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</si>
  <si>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</si>
  <si>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</si>
  <si>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</si>
  <si>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</si>
  <si>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</si>
  <si>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</si>
  <si>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</si>
  <si>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</si>
  <si>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</si>
  <si>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</si>
  <si>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</si>
  <si>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</si>
  <si>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</si>
  <si>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</si>
  <si>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</si>
  <si>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</si>
  <si>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</si>
  <si>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</si>
  <si>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</si>
  <si>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</si>
  <si>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</si>
  <si>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</si>
  <si>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</si>
  <si>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</si>
  <si>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</si>
  <si>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</si>
  <si>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</si>
  <si>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</si>
  <si>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</si>
  <si>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</si>
  <si>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</si>
  <si>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</si>
  <si>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</si>
  <si>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</si>
  <si>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</si>
  <si>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</si>
  <si>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</si>
  <si>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</si>
  <si>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</si>
  <si>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</si>
  <si>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</si>
  <si>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</si>
  <si>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</si>
  <si>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</si>
  <si>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</si>
  <si>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</si>
  <si>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</si>
  <si>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</si>
  <si>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</si>
  <si>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</si>
  <si>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</si>
  <si>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</si>
  <si>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</si>
  <si>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</si>
  <si>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</si>
  <si>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</si>
  <si>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</si>
  <si>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</si>
  <si>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</si>
  <si>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</si>
  <si>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</si>
  <si>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</si>
  <si>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</si>
  <si>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</si>
  <si>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</si>
  <si>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</si>
  <si>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</si>
  <si>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</si>
  <si>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</si>
  <si>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</si>
  <si>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</si>
  <si>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</si>
  <si>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</si>
  <si>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</si>
  <si>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</si>
  <si>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</si>
  <si>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</si>
  <si>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</si>
  <si>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</si>
  <si>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</si>
  <si>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</si>
  <si>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</si>
  <si>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</si>
  <si>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</si>
  <si>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</si>
  <si>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</si>
  <si>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</si>
  <si>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</si>
  <si>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</si>
  <si>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</si>
  <si>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</si>
  <si>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</si>
  <si>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</si>
  <si>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</si>
  <si>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</si>
  <si>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</si>
  <si>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</si>
  <si>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</si>
  <si>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</si>
  <si>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</si>
  <si>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</si>
  <si>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</si>
  <si>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</si>
  <si>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</si>
  <si>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</si>
  <si>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</si>
  <si>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</si>
  <si>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</si>
  <si>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</si>
  <si>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</si>
  <si>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</si>
  <si>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</si>
  <si>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</si>
  <si>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</si>
  <si>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</si>
  <si>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</si>
  <si>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</si>
  <si>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</si>
  <si>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</si>
  <si>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</si>
  <si>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</si>
  <si>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</si>
  <si>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</si>
  <si>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</si>
  <si>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</si>
  <si>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</si>
  <si>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</si>
  <si>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</si>
  <si>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</si>
  <si>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</si>
  <si>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</si>
  <si>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</si>
  <si>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</si>
  <si>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</si>
  <si>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</si>
  <si>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</si>
  <si>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</si>
  <si>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</si>
  <si>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</si>
  <si>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</si>
  <si>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</si>
  <si>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</si>
  <si>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</si>
  <si>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</si>
  <si>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</si>
  <si>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</si>
  <si>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</si>
  <si>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</si>
  <si>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</si>
  <si>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</si>
  <si>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</si>
  <si>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</si>
  <si>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</si>
  <si>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</si>
  <si>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</si>
  <si>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</si>
  <si>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</si>
  <si>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</si>
  <si>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</si>
  <si>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</si>
  <si>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</si>
  <si>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</si>
  <si>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</si>
  <si>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</si>
  <si>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</si>
  <si>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</si>
  <si>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</si>
  <si>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</si>
  <si>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</si>
  <si>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</si>
  <si>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</si>
  <si>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</si>
  <si>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</si>
  <si>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</si>
  <si>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</si>
  <si>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</si>
  <si>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</si>
  <si>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</si>
  <si>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</si>
  <si>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</si>
  <si>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</si>
  <si>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</si>
  <si>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</si>
  <si>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</si>
  <si>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</si>
  <si>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</si>
  <si>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</si>
  <si>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</si>
  <si>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</si>
  <si>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</si>
  <si>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</si>
  <si>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</si>
  <si>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</si>
  <si>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</si>
  <si>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</si>
  <si>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</si>
  <si>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</si>
  <si>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</si>
  <si>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</si>
  <si>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</si>
  <si>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</si>
  <si>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</si>
  <si>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</si>
  <si>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</si>
  <si>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</si>
  <si>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</si>
  <si>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</si>
  <si>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</si>
  <si>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</si>
  <si>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</si>
  <si>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</si>
  <si>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</si>
  <si>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</si>
  <si>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</si>
  <si>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</si>
  <si>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</si>
  <si>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</si>
  <si>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</si>
  <si>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</si>
  <si>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</si>
  <si>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</si>
  <si>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</si>
  <si>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</si>
  <si>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</si>
  <si>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</si>
  <si>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</si>
  <si>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</si>
  <si>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</si>
  <si>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</si>
  <si>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</si>
  <si>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</si>
  <si>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</si>
  <si>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</si>
  <si>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</si>
  <si>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</si>
  <si>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</si>
  <si>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</si>
  <si>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</si>
  <si>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</si>
  <si>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</si>
  <si>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</si>
  <si>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</si>
  <si>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</si>
  <si>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</si>
  <si>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</si>
  <si>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</si>
  <si>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</si>
  <si>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</si>
  <si>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</si>
  <si>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</si>
  <si>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</si>
  <si>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</si>
  <si>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</si>
  <si>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</si>
  <si>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</si>
  <si>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</si>
  <si>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</si>
  <si>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</si>
  <si>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</si>
  <si>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</si>
  <si>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</si>
  <si>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</si>
  <si>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</si>
  <si>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</si>
  <si>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</si>
  <si>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</si>
  <si>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</si>
  <si>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</si>
  <si>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</si>
  <si>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</si>
  <si>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</si>
  <si>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</si>
  <si>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</si>
  <si>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</si>
  <si>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</si>
  <si>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</si>
  <si>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</si>
  <si>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</si>
  <si>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</si>
  <si>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</si>
  <si>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</si>
  <si>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</si>
  <si>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</si>
  <si>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</si>
  <si>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</si>
  <si>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</si>
  <si>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</si>
  <si>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</si>
  <si>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</si>
  <si>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</si>
  <si>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</si>
  <si>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</si>
  <si>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</si>
  <si>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</si>
  <si>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</si>
  <si>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</si>
  <si>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</si>
  <si>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</si>
  <si>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</si>
  <si>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</si>
  <si>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</si>
  <si>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</si>
  <si>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</si>
  <si>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</si>
  <si>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</si>
  <si>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</si>
  <si>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</si>
  <si>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</si>
  <si>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</si>
  <si>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</si>
  <si>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</si>
  <si>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</si>
  <si>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</si>
  <si>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</si>
  <si>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</si>
  <si>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</si>
  <si>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</si>
  <si>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</si>
  <si>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</si>
  <si>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</si>
  <si>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</si>
  <si>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</si>
  <si>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</si>
  <si>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</si>
  <si>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</si>
  <si>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</si>
  <si>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</si>
  <si>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</si>
  <si>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</si>
  <si>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</si>
  <si>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</si>
  <si>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</si>
  <si>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</si>
  <si>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</si>
  <si>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</si>
  <si>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</si>
  <si>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</si>
  <si>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</si>
  <si>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</si>
  <si>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</si>
  <si>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</si>
  <si>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</si>
  <si>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</si>
  <si>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</si>
  <si>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</si>
  <si>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</si>
  <si>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</si>
  <si>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</si>
  <si>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</si>
  <si>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</si>
  <si>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</si>
  <si>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</si>
  <si>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</si>
  <si>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</si>
  <si>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</si>
  <si>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</si>
  <si>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</si>
  <si>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</si>
  <si>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</si>
  <si>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</si>
  <si>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</si>
  <si>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</si>
  <si>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</si>
  <si>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</si>
  <si>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</si>
  <si>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</si>
  <si>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</si>
  <si>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</si>
  <si>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</si>
  <si>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</si>
  <si>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</si>
  <si>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</si>
  <si>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</si>
  <si>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</si>
  <si>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</si>
  <si>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</si>
  <si>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</si>
  <si>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</si>
  <si>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</si>
  <si>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</si>
  <si>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</si>
  <si>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</si>
  <si>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</si>
  <si>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</si>
  <si>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</si>
  <si>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</si>
  <si>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</si>
  <si>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</si>
  <si>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</si>
  <si>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</si>
  <si>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</si>
  <si>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</si>
  <si>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</si>
  <si>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</si>
  <si>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</si>
  <si>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</si>
  <si>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</si>
  <si>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</si>
  <si>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</si>
  <si>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</si>
  <si>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</si>
  <si>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</si>
  <si>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</si>
  <si>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</si>
  <si>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</si>
  <si>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</si>
  <si>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</si>
  <si>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</si>
  <si>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</si>
  <si>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</si>
  <si>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</si>
  <si>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</si>
  <si>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</si>
  <si>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</si>
  <si>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</si>
  <si>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</si>
  <si>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</si>
  <si>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</si>
  <si>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</si>
  <si>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</si>
  <si>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</si>
  <si>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</si>
  <si>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</si>
  <si>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</si>
  <si>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</si>
  <si>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</si>
  <si>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</si>
  <si>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</si>
  <si>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</si>
  <si>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</si>
  <si>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</si>
  <si>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</si>
  <si>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</si>
  <si>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</si>
  <si>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</si>
  <si>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</si>
  <si>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</si>
  <si>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</si>
  <si>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</si>
  <si>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</si>
  <si>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</si>
  <si>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</si>
  <si>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</si>
  <si>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</si>
  <si>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</si>
  <si>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</si>
  <si>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</si>
  <si>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</si>
  <si>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</si>
  <si>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</si>
  <si>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</si>
  <si>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</si>
  <si>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</si>
  <si>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</si>
  <si>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</si>
  <si>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</si>
  <si>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</si>
  <si>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</si>
  <si>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</si>
  <si>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</si>
  <si>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</si>
  <si>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</si>
  <si>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</si>
  <si>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</si>
  <si>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</si>
  <si>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</si>
  <si>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</si>
  <si>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</si>
  <si>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</si>
  <si>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</si>
  <si>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</si>
  <si>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</si>
  <si>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</si>
  <si>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</si>
  <si>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</si>
  <si>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</si>
  <si>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</si>
  <si>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</si>
  <si>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</si>
  <si>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</si>
  <si>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</si>
  <si>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</si>
  <si>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</si>
  <si>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</si>
  <si>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</si>
  <si>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</si>
  <si>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</si>
  <si>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</si>
  <si>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</si>
  <si>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</si>
  <si>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</si>
  <si>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</si>
  <si>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</si>
  <si>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</si>
  <si>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</si>
  <si>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</si>
  <si>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</si>
  <si>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</si>
  <si>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</si>
  <si>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</si>
  <si>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</si>
  <si>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</si>
  <si>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</si>
  <si>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</si>
  <si>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</si>
  <si>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</si>
  <si>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</si>
  <si>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</si>
  <si>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</si>
  <si>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</si>
  <si>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</si>
  <si>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</si>
  <si>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</si>
  <si>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</si>
  <si>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</si>
  <si>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</si>
  <si>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</si>
  <si>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</si>
  <si>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</si>
  <si>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</si>
  <si>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</si>
  <si>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</si>
  <si>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</si>
  <si>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</si>
  <si>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</si>
  <si>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</si>
  <si>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</si>
  <si>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</si>
  <si>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</si>
  <si>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</si>
  <si>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</si>
  <si>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</si>
  <si>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</si>
  <si>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</si>
  <si>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</si>
  <si>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</si>
  <si>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</si>
  <si>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</si>
  <si>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</si>
  <si>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</si>
  <si>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</si>
  <si>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</si>
  <si>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</si>
  <si>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</si>
  <si>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</si>
  <si>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</si>
  <si>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</si>
  <si>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</si>
  <si>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</si>
  <si>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</si>
  <si>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</si>
  <si>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</si>
  <si>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</si>
  <si>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</si>
  <si>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</si>
  <si>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</si>
  <si>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</si>
  <si>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</si>
  <si>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</si>
  <si>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</si>
  <si>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</si>
  <si>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</si>
  <si>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</si>
  <si>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</si>
  <si>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</si>
  <si>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</si>
  <si>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</si>
  <si>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</si>
  <si>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</si>
  <si>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</si>
  <si>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</si>
  <si>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</si>
  <si>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</si>
  <si>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</si>
  <si>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</si>
  <si>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</si>
  <si>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</si>
  <si>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</si>
  <si>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</si>
  <si>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</si>
  <si>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</si>
  <si>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</si>
  <si>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</si>
  <si>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</si>
  <si>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</si>
  <si>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</si>
  <si>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</si>
  <si>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</si>
  <si>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</si>
  <si>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</si>
  <si>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</si>
  <si>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</si>
  <si>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</si>
  <si>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</si>
  <si>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</si>
  <si>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</si>
  <si>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</si>
  <si>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</si>
  <si>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</si>
  <si>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</si>
  <si>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</si>
  <si>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</si>
  <si>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</si>
  <si>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</si>
  <si>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</si>
  <si>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</si>
  <si>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</si>
  <si>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</si>
  <si>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</si>
  <si>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</si>
  <si>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</si>
  <si>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</si>
  <si>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</si>
  <si>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</si>
  <si>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</si>
  <si>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</si>
  <si>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</si>
  <si>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</si>
  <si>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</si>
  <si>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</si>
  <si>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</si>
  <si>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</si>
  <si>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</si>
  <si>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</si>
  <si>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</si>
  <si>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</si>
  <si>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</si>
  <si>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</si>
  <si>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</si>
  <si>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</si>
  <si>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</si>
  <si>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</si>
  <si>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</si>
  <si>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</si>
  <si>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</si>
  <si>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</si>
  <si>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</si>
  <si>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</si>
  <si>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</si>
  <si>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</si>
  <si>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</si>
  <si>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</si>
  <si>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</si>
  <si>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</si>
  <si>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</si>
  <si>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</si>
  <si>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</si>
  <si>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</si>
  <si>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</si>
  <si>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</si>
  <si>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</si>
  <si>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</si>
  <si>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</si>
  <si>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</si>
  <si>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</si>
  <si>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</si>
  <si>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</si>
  <si>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</si>
  <si>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</si>
  <si>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</si>
  <si>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</si>
  <si>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</si>
  <si>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</si>
  <si>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</si>
  <si>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</si>
  <si>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</si>
  <si>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</si>
  <si>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</si>
  <si>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</si>
  <si>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</si>
  <si>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</si>
  <si>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</si>
  <si>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</si>
  <si>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</si>
  <si>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</si>
  <si>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</si>
  <si>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</si>
  <si>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</si>
  <si>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</si>
  <si>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</si>
  <si>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</si>
  <si>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</si>
  <si>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</si>
  <si>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</si>
  <si>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</si>
  <si>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</si>
  <si>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</si>
  <si>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</si>
  <si>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</si>
  <si>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</si>
  <si>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</si>
  <si>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</si>
  <si>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</si>
  <si>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</si>
  <si>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</si>
  <si>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</si>
  <si>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</si>
  <si>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</si>
  <si>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</si>
  <si>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</si>
  <si>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</si>
  <si>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</si>
  <si>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</si>
  <si>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</si>
  <si>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</si>
  <si>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</si>
  <si>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</si>
  <si>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</si>
  <si>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</si>
  <si>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</si>
  <si>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</si>
  <si>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</si>
  <si>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</si>
  <si>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</si>
  <si>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</si>
  <si>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</si>
  <si>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</si>
  <si>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</si>
  <si>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</si>
  <si>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</si>
  <si>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</si>
  <si>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</si>
  <si>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</si>
  <si>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</si>
  <si>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</si>
  <si>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</si>
  <si>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</si>
  <si>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</si>
  <si>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</si>
  <si>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</si>
  <si>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</si>
  <si>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</si>
  <si>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</si>
  <si>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</si>
  <si>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</si>
  <si>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</si>
  <si>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</si>
  <si>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</si>
  <si>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</si>
  <si>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</si>
  <si>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</si>
  <si>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</si>
  <si>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</si>
  <si>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</si>
  <si>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</si>
  <si>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</si>
  <si>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</si>
  <si>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</si>
  <si>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</si>
  <si>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</si>
  <si>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</si>
  <si>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</si>
  <si>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</si>
  <si>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</si>
  <si>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</si>
  <si>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</si>
  <si>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</si>
  <si>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</si>
  <si>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</si>
  <si>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</si>
  <si>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</si>
  <si>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</si>
  <si>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</si>
  <si>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</si>
  <si>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</si>
  <si>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</si>
  <si>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</si>
  <si>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</si>
  <si>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</si>
  <si>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</si>
  <si>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</si>
  <si>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</si>
  <si>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</si>
  <si>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</si>
  <si>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</si>
  <si>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</si>
  <si>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</si>
  <si>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</si>
  <si>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</si>
  <si>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</si>
  <si>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</si>
  <si>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</si>
  <si>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</si>
  <si>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</si>
  <si>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</si>
  <si>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</si>
  <si>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</si>
  <si>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</si>
  <si>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</si>
  <si>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</si>
  <si>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</si>
  <si>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</si>
  <si>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</si>
  <si>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</si>
  <si>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</si>
  <si>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</si>
  <si>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</si>
  <si>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</si>
  <si>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</si>
  <si>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</si>
  <si>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</si>
  <si>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</si>
  <si>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</si>
  <si>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</si>
  <si>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</si>
  <si>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</si>
  <si>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</si>
  <si>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</si>
  <si>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</si>
  <si>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</si>
  <si>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</si>
  <si>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</si>
  <si>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</si>
  <si>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</si>
  <si>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</si>
  <si>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</si>
  <si>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</si>
  <si>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</si>
  <si>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</si>
  <si>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</si>
  <si>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</si>
  <si>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</si>
  <si>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</si>
  <si>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</si>
  <si>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</si>
  <si>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</si>
  <si>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</si>
  <si>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</si>
  <si>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</si>
  <si>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</si>
  <si>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</si>
  <si>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</si>
  <si>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</si>
  <si>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</si>
  <si>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</si>
  <si>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</si>
  <si>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</si>
  <si>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</si>
  <si>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</si>
  <si>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</si>
  <si>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</si>
  <si>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</si>
  <si>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</si>
  <si>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</si>
  <si>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</si>
  <si>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</si>
  <si>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</si>
  <si>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</si>
  <si>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</si>
  <si>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</si>
  <si>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</si>
  <si>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</si>
  <si>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</si>
  <si>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</si>
  <si>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</si>
  <si>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</si>
  <si>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</si>
  <si>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</si>
  <si>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</si>
  <si>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</si>
  <si>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</si>
  <si>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</si>
  <si>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</si>
  <si>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</si>
  <si>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</si>
  <si>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</si>
  <si>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</si>
  <si>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</si>
  <si>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</si>
  <si>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</si>
  <si>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</si>
  <si>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</si>
  <si>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</si>
  <si>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</si>
  <si>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</si>
  <si>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</si>
  <si>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</si>
  <si>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</si>
  <si>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</si>
  <si>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</si>
  <si>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</si>
  <si>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</si>
  <si>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</si>
  <si>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</si>
  <si>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</si>
  <si>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</si>
  <si>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</si>
  <si>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</si>
  <si>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</si>
  <si>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</si>
  <si>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</si>
  <si>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</si>
  <si>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</si>
  <si>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</si>
  <si>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</si>
  <si>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</si>
  <si>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</si>
  <si>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</si>
  <si>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</si>
  <si>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</si>
  <si>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</si>
  <si>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</si>
  <si>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</si>
  <si>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</si>
  <si>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</si>
  <si>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</si>
  <si>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</si>
  <si>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</si>
  <si>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</si>
  <si>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</si>
  <si>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</si>
  <si>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</si>
  <si>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</si>
  <si>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</si>
  <si>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</si>
  <si>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</si>
  <si>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</si>
  <si>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</si>
  <si>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</si>
  <si>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</si>
  <si>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</si>
  <si>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</si>
  <si>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</si>
  <si>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</si>
  <si>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</si>
  <si>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</si>
  <si>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</si>
  <si>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</si>
  <si>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</si>
  <si>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</si>
  <si>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</si>
  <si>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</si>
  <si>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</si>
  <si>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</si>
  <si>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</si>
  <si>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</si>
  <si>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</si>
  <si>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</si>
  <si>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</si>
  <si>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</si>
  <si>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</si>
  <si>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</si>
  <si>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</si>
  <si>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</si>
  <si>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</si>
  <si>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</si>
  <si>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</si>
  <si>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</si>
  <si>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</si>
  <si>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</si>
  <si>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</si>
  <si>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</si>
  <si>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</si>
  <si>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</si>
  <si>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</si>
  <si>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</si>
  <si>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</si>
  <si>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</si>
  <si>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</si>
  <si>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</si>
  <si>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</si>
  <si>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</si>
  <si>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</si>
  <si>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</si>
  <si>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</si>
  <si>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</si>
  <si>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</si>
  <si>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</si>
  <si>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</si>
  <si>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</si>
  <si>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</si>
  <si>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</si>
  <si>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</si>
  <si>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</si>
  <si>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</si>
  <si>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</si>
  <si>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</si>
  <si>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</si>
  <si>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</si>
  <si>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</si>
  <si>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</si>
  <si>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</si>
  <si>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</si>
  <si>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</si>
  <si>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</si>
  <si>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</si>
  <si>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</si>
  <si>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</si>
  <si>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</si>
  <si>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</si>
  <si>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</si>
  <si>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</si>
  <si>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</si>
  <si>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</si>
  <si>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</si>
  <si>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</si>
  <si>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</si>
  <si>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</si>
  <si>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</si>
  <si>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</si>
  <si>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</si>
  <si>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</si>
  <si>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</si>
  <si>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</si>
  <si>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</si>
  <si>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</si>
  <si>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</si>
  <si>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</si>
  <si>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</si>
  <si>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</si>
  <si>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</si>
  <si>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</si>
  <si>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</si>
  <si>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</si>
  <si>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</si>
  <si>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</si>
  <si>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</si>
  <si>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</si>
  <si>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</si>
  <si>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</si>
  <si>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</si>
  <si>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</si>
  <si>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</si>
  <si>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</si>
  <si>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</si>
  <si>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</si>
  <si>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</si>
  <si>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</si>
  <si>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</si>
  <si>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</si>
  <si>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</si>
  <si>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</si>
  <si>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</si>
  <si>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</si>
  <si>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</si>
  <si>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</si>
  <si>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</si>
  <si>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</si>
  <si>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</si>
  <si>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</si>
  <si>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</si>
  <si>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</si>
  <si>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</si>
  <si>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</si>
  <si>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</si>
  <si>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</si>
  <si>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</si>
  <si>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</si>
  <si>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</si>
  <si>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</si>
  <si>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</si>
  <si>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</si>
  <si>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</si>
  <si>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</si>
  <si>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</si>
  <si>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</si>
  <si>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</si>
  <si>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</si>
  <si>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</si>
  <si>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</si>
  <si>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</si>
  <si>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</si>
  <si>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</si>
  <si>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</si>
  <si>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</si>
  <si>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</si>
  <si>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</si>
  <si>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</si>
  <si>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</si>
  <si>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</si>
  <si>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</si>
  <si>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</si>
  <si>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</si>
  <si>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</si>
  <si>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</si>
  <si>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</si>
  <si>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</si>
  <si>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</si>
  <si>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</si>
  <si>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</si>
  <si>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</si>
  <si>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</si>
  <si>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</si>
  <si>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</si>
  <si>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</si>
  <si>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</si>
  <si>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</si>
  <si>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</si>
  <si>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</si>
  <si>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</si>
  <si>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</si>
  <si>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</si>
  <si>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</si>
  <si>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</si>
  <si>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</si>
  <si>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</si>
  <si>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</si>
  <si>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</si>
  <si>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</si>
  <si>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</si>
  <si>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</si>
  <si>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</si>
  <si>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</si>
  <si>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</si>
  <si>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</si>
  <si>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</si>
  <si>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</si>
  <si>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</si>
  <si>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</si>
  <si>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</si>
  <si>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</si>
  <si>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</si>
  <si>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</si>
  <si>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</si>
  <si>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</si>
  <si>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</si>
  <si>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</si>
  <si>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</si>
  <si>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</si>
  <si>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</si>
  <si>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</si>
  <si>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</si>
  <si>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</si>
  <si>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</si>
  <si>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</si>
  <si>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</si>
  <si>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</si>
  <si>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</si>
  <si>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</si>
  <si>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</si>
  <si>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</si>
  <si>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</si>
  <si>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</si>
  <si>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</si>
  <si>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</si>
  <si>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</si>
  <si>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</si>
  <si>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</si>
  <si>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</si>
  <si>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</si>
  <si>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</si>
  <si>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</si>
  <si>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</si>
  <si>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</si>
  <si>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</si>
  <si>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</si>
  <si>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</si>
  <si>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</si>
  <si>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</si>
  <si>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</si>
  <si>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</si>
  <si>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</si>
  <si>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</si>
  <si>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</si>
  <si>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</si>
  <si>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</si>
  <si>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</si>
  <si>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</si>
  <si>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</si>
  <si>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</si>
  <si>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</si>
  <si>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</si>
  <si>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</si>
  <si>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</si>
  <si>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</si>
  <si>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</si>
  <si>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</si>
  <si>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</si>
  <si>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</si>
  <si>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</si>
  <si>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</si>
  <si>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</si>
  <si>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</si>
  <si>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</si>
  <si>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</si>
  <si>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</si>
  <si>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</si>
  <si>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</si>
  <si>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</si>
  <si>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</si>
  <si>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</si>
  <si>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</si>
  <si>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</si>
  <si>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</si>
  <si>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</si>
  <si>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</si>
  <si>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</si>
  <si>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</si>
  <si>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</si>
  <si>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</si>
  <si>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</si>
  <si>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</si>
  <si>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</si>
  <si>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</si>
  <si>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</si>
  <si>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</si>
  <si>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</si>
  <si>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</si>
  <si>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</si>
  <si>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</si>
  <si>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</si>
  <si>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</si>
  <si>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</si>
  <si>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</si>
  <si>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</si>
  <si>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</si>
  <si>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</si>
  <si>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</si>
  <si>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</si>
  <si>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</si>
  <si>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</si>
  <si>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</si>
  <si>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</si>
  <si>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</si>
  <si>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</si>
  <si>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</si>
  <si>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</si>
  <si>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</si>
  <si>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</si>
  <si>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</si>
  <si>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</si>
  <si>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</si>
  <si>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</si>
  <si>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</si>
  <si>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</si>
  <si>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</si>
  <si>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</si>
  <si>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</si>
  <si>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</si>
  <si>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</si>
  <si>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</si>
  <si>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</si>
  <si>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</si>
  <si>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</si>
  <si>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</si>
  <si>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</si>
  <si>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</si>
  <si>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</si>
  <si>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</si>
  <si>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</si>
  <si>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</si>
  <si>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</si>
  <si>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</si>
  <si>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</si>
  <si>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</si>
  <si>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</si>
  <si>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</si>
  <si>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</si>
  <si>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</si>
  <si>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</si>
  <si>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</si>
  <si>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</si>
  <si>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</si>
  <si>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</si>
  <si>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</si>
  <si>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</si>
  <si>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</si>
  <si>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</si>
  <si>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</si>
  <si>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</si>
  <si>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</si>
  <si>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</si>
  <si>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</si>
  <si>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</si>
  <si>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</si>
  <si>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</si>
  <si>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</si>
  <si>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</si>
  <si>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</si>
  <si>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</si>
  <si>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</si>
  <si>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</si>
  <si>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</si>
  <si>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</si>
  <si>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</si>
  <si>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</si>
  <si>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</si>
  <si>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</si>
  <si>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</si>
  <si>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</si>
  <si>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</si>
  <si>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</si>
  <si>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</si>
  <si>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</si>
  <si>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</si>
  <si>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</si>
  <si>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</si>
  <si>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</si>
  <si>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</si>
  <si>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</si>
  <si>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</si>
  <si>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</si>
  <si>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</si>
  <si>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</si>
  <si>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</si>
  <si>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</si>
  <si>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</si>
  <si>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</si>
  <si>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</si>
  <si>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</si>
  <si>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</si>
  <si>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</si>
  <si>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</si>
  <si>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</si>
  <si>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</si>
  <si>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</si>
  <si>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</si>
  <si>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</si>
  <si>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</si>
  <si>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</si>
  <si>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</si>
  <si>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</si>
  <si>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</si>
  <si>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</si>
  <si>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</si>
  <si>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</si>
  <si>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</si>
  <si>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</si>
  <si>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</si>
  <si>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</si>
  <si>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</si>
  <si>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</si>
  <si>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</si>
  <si>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</si>
  <si>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</si>
  <si>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</si>
  <si>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</si>
  <si>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</si>
  <si>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</si>
  <si>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</si>
  <si>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</si>
  <si>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</si>
  <si>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</si>
  <si>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</si>
  <si>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</si>
  <si>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</si>
  <si>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</si>
  <si>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</si>
  <si>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</si>
  <si>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</si>
  <si>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</si>
  <si>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</si>
  <si>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</si>
  <si>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</si>
  <si>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</si>
  <si>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</si>
  <si>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</si>
  <si>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</si>
  <si>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</si>
  <si>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</si>
  <si>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</si>
  <si>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</si>
  <si>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</si>
  <si>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</si>
  <si>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</si>
  <si>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</si>
  <si>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</si>
  <si>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</si>
  <si>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</si>
  <si>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</si>
  <si>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</si>
  <si>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</si>
  <si>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</si>
  <si>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</si>
  <si>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</si>
  <si>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</si>
  <si>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</si>
  <si>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</si>
  <si>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</si>
  <si>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</si>
  <si>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</si>
  <si>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</si>
  <si>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</si>
  <si>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</si>
  <si>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</si>
  <si>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</si>
  <si>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</si>
  <si>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</si>
  <si>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</si>
  <si>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</si>
  <si>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</si>
  <si>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</si>
  <si>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</si>
  <si>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</si>
  <si>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</si>
  <si>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</si>
  <si>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</si>
  <si>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</si>
  <si>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</si>
  <si>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</si>
  <si>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</si>
  <si>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</si>
  <si>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</si>
  <si>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</si>
  <si>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</si>
  <si>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</si>
  <si>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</si>
  <si>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</si>
  <si>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</si>
  <si>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</si>
  <si>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</si>
  <si>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</si>
  <si>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</si>
  <si>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</si>
  <si>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</si>
  <si>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</si>
  <si>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</si>
  <si>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</si>
  <si>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</si>
  <si>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</si>
  <si>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</si>
  <si>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</si>
  <si>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</si>
  <si>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</si>
  <si>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</si>
  <si>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</si>
  <si>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</si>
  <si>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</si>
  <si>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</si>
  <si>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</si>
  <si>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</si>
  <si>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</si>
  <si>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</si>
  <si>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</si>
  <si>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</si>
  <si>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</si>
  <si>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</si>
  <si>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</si>
  <si>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</si>
  <si>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</si>
  <si>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</si>
  <si>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</si>
  <si>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</si>
  <si>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</si>
  <si>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</si>
  <si>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</si>
  <si>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</si>
  <si>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</si>
  <si>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</si>
  <si>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</si>
  <si>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</si>
  <si>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</si>
  <si>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</si>
  <si>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</si>
  <si>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</si>
  <si>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</si>
  <si>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</si>
  <si>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</si>
  <si>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</si>
  <si>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</si>
  <si>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</si>
  <si>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</si>
  <si>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</si>
  <si>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</si>
  <si>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</si>
  <si>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</si>
  <si>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</si>
  <si>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</si>
  <si>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</si>
  <si>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</si>
  <si>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</si>
  <si>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</si>
  <si>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</si>
  <si>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</si>
  <si>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</si>
  <si>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</si>
  <si>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</si>
  <si>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</si>
  <si>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</si>
  <si>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</si>
  <si>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</si>
  <si>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</si>
  <si>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</si>
  <si>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</si>
  <si>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</si>
  <si>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</si>
  <si>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</si>
  <si>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</si>
  <si>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</si>
  <si>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</si>
  <si>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</si>
  <si>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</si>
  <si>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</si>
  <si>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</si>
  <si>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</si>
  <si>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</si>
  <si>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</si>
  <si>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</si>
  <si>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</si>
  <si>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</si>
  <si>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</si>
  <si>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</si>
  <si>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</si>
  <si>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</si>
  <si>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</si>
  <si>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</si>
  <si>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</si>
  <si>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</si>
  <si>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</si>
  <si>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</si>
  <si>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</si>
  <si>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</si>
  <si>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</si>
  <si>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</si>
  <si>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</si>
  <si>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</si>
  <si>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</si>
  <si>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</si>
  <si>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</si>
  <si>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</si>
  <si>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</si>
  <si>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</si>
  <si>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</si>
  <si>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</si>
  <si>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</si>
  <si>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</si>
  <si>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</si>
  <si>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</si>
  <si>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</si>
  <si>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</si>
  <si>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</si>
  <si>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</si>
  <si>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</si>
  <si>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</si>
  <si>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</si>
  <si>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</si>
  <si>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</si>
  <si>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</si>
  <si>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</si>
  <si>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</si>
  <si>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</si>
  <si>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</si>
  <si>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</si>
  <si>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</si>
  <si>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</si>
  <si>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</si>
  <si>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</si>
  <si>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</si>
  <si>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</si>
  <si>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</si>
  <si>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</si>
  <si>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</si>
  <si>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</si>
  <si>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</si>
  <si>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</si>
  <si>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</si>
  <si>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</si>
  <si>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</si>
  <si>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</si>
  <si>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</si>
  <si>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</si>
  <si>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</si>
  <si>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</si>
  <si>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</si>
  <si>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</si>
  <si>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</si>
  <si>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</si>
  <si>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</si>
  <si>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</si>
  <si>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</si>
  <si>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</si>
  <si>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</si>
  <si>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</si>
  <si>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</si>
  <si>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</si>
  <si>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</si>
  <si>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</si>
  <si>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</si>
  <si>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</si>
  <si>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</si>
  <si>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</si>
  <si>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</si>
  <si>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</si>
  <si>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</si>
  <si>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</si>
  <si>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</si>
  <si>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</si>
  <si>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</si>
  <si>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</si>
  <si>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</si>
  <si>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</si>
  <si>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</si>
  <si>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</si>
  <si>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</si>
  <si>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</si>
  <si>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</si>
  <si>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</si>
  <si>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</si>
  <si>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</si>
  <si>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</si>
  <si>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</si>
  <si>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</si>
  <si>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</si>
  <si>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</si>
  <si>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</si>
  <si>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</si>
  <si>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</si>
  <si>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</si>
  <si>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</si>
  <si>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</si>
  <si>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</si>
  <si>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</si>
  <si>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</si>
  <si>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</si>
  <si>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</si>
  <si>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</si>
  <si>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</si>
  <si>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</si>
  <si>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</si>
  <si>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</si>
  <si>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</si>
  <si>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</si>
  <si>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</si>
  <si>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</si>
  <si>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</si>
  <si>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</si>
  <si>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</si>
  <si>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</si>
  <si>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</si>
  <si>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</si>
  <si>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</si>
  <si>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</si>
  <si>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</si>
  <si>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</si>
  <si>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</si>
  <si>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</si>
  <si>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</si>
  <si>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</si>
  <si>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</si>
  <si>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</si>
  <si>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</si>
  <si>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</si>
  <si>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</si>
  <si>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</si>
  <si>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</si>
  <si>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</si>
  <si>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</si>
  <si>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</si>
  <si>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</si>
  <si>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</si>
  <si>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</si>
  <si>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</si>
  <si>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</si>
  <si>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</si>
  <si>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</si>
  <si>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</si>
  <si>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</si>
  <si>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</si>
  <si>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</si>
  <si>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</si>
  <si>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</si>
  <si>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</si>
  <si>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</si>
  <si>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</si>
  <si>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</si>
  <si>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</si>
  <si>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</si>
  <si>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</si>
  <si>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</si>
  <si>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</si>
  <si>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</si>
  <si>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</si>
  <si>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</si>
  <si>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</si>
  <si>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</si>
  <si>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</si>
  <si>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</si>
  <si>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</si>
  <si>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</si>
  <si>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</si>
  <si>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</si>
  <si>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</si>
  <si>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</si>
  <si>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</si>
  <si>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</si>
  <si>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</si>
  <si>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</si>
  <si>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</si>
  <si>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</si>
  <si>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</si>
  <si>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</si>
  <si>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</si>
  <si>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</si>
  <si>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</si>
  <si>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</si>
  <si>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</si>
  <si>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</si>
  <si>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</si>
  <si>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</si>
  <si>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</si>
  <si>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</si>
  <si>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</si>
  <si>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</si>
  <si>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</si>
  <si>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</si>
  <si>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</si>
  <si>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</si>
  <si>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</si>
  <si>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</si>
  <si>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</si>
  <si>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</si>
  <si>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</si>
  <si>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</si>
  <si>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</si>
  <si>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</si>
  <si>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</si>
  <si>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</si>
  <si>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</si>
  <si>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</si>
  <si>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</si>
  <si>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</si>
  <si>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</si>
  <si>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</si>
  <si>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</si>
  <si>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</si>
  <si>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</si>
  <si>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</si>
  <si>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</si>
  <si>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</si>
  <si>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</si>
  <si>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</si>
  <si>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</si>
  <si>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</si>
  <si>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</si>
  <si>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</si>
  <si>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</si>
  <si>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</si>
  <si>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</si>
  <si>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</si>
  <si>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</si>
  <si>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</si>
  <si>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</si>
  <si>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</si>
  <si>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</si>
  <si>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</si>
  <si>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</si>
  <si>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</si>
  <si>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</si>
  <si>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</si>
  <si>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</si>
  <si>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</si>
  <si>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</si>
  <si>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</si>
  <si>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</si>
  <si>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</si>
  <si>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</si>
  <si>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</si>
  <si>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</si>
  <si>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</si>
  <si>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</si>
  <si>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</si>
  <si>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</si>
  <si>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</si>
  <si>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</si>
  <si>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</si>
  <si>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</si>
  <si>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</si>
  <si>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</si>
  <si>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</si>
  <si>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</si>
  <si>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</si>
  <si>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</si>
  <si>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</si>
  <si>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</si>
  <si>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</si>
  <si>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</si>
  <si>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</si>
  <si>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</si>
  <si>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</si>
  <si>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</si>
  <si>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</si>
  <si>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</si>
  <si>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</si>
  <si>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</si>
  <si>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</si>
  <si>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</si>
  <si>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</si>
  <si>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</si>
  <si>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</si>
  <si>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</si>
  <si>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</si>
  <si>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</si>
  <si>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</si>
  <si>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</si>
  <si>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</si>
  <si>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</si>
  <si>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</si>
  <si>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</si>
  <si>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</si>
  <si>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</si>
  <si>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</si>
  <si>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</si>
  <si>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</si>
  <si>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</si>
  <si>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</si>
  <si>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</si>
  <si>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</si>
  <si>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</si>
  <si>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</si>
  <si>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</si>
  <si>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</si>
  <si>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</si>
  <si>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</si>
  <si>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</si>
  <si>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</si>
  <si>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</si>
  <si>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</si>
  <si>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</si>
  <si>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</si>
  <si>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</si>
  <si>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</si>
  <si>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</si>
  <si>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</si>
  <si>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</si>
  <si>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</si>
  <si>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</si>
  <si>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</si>
  <si>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</si>
  <si>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</si>
  <si>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</si>
  <si>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</si>
  <si>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</si>
  <si>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</si>
  <si>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</si>
  <si>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</si>
  <si>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</si>
  <si>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</si>
  <si>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</si>
  <si>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</si>
  <si>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</si>
  <si>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</si>
  <si>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</si>
  <si>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</si>
  <si>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</si>
  <si>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</si>
  <si>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</si>
  <si>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</si>
  <si>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</si>
  <si>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</si>
  <si>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</si>
  <si>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</si>
  <si>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</si>
  <si>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</si>
  <si>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</si>
  <si>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</si>
  <si>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</si>
  <si>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</si>
  <si>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</si>
  <si>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</si>
  <si>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</si>
  <si>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</si>
  <si>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</si>
  <si>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</si>
  <si>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</si>
  <si>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</si>
  <si>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</si>
  <si>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</si>
  <si>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</si>
  <si>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</si>
  <si>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</si>
  <si>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</si>
  <si>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</si>
  <si>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</si>
  <si>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</si>
  <si>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</si>
  <si>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</si>
  <si>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</si>
  <si>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</si>
  <si>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</si>
  <si>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</si>
  <si>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</si>
  <si>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</si>
  <si>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</si>
  <si>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</si>
  <si>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</si>
  <si>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</si>
  <si>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</si>
  <si>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</si>
  <si>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</si>
  <si>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</si>
  <si>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</si>
  <si>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</si>
  <si>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</si>
  <si>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</si>
  <si>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</si>
  <si>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</si>
  <si>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</si>
  <si>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</si>
  <si>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</si>
  <si>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</si>
  <si>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</si>
  <si>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</si>
  <si>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</si>
  <si>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</si>
  <si>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</si>
  <si>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</si>
  <si>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</si>
  <si>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</si>
  <si>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</si>
  <si>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</si>
  <si>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</si>
  <si>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</si>
  <si>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</si>
  <si>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</si>
  <si>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</si>
  <si>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</si>
  <si>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</si>
  <si>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</si>
  <si>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</si>
  <si>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</si>
  <si>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</si>
  <si>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</si>
  <si>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</si>
  <si>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</si>
  <si>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</si>
  <si>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</si>
  <si>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</si>
  <si>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</si>
  <si>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</si>
  <si>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</si>
  <si>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</si>
  <si>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</si>
  <si>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</si>
  <si>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</si>
  <si>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</si>
  <si>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</si>
  <si>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</si>
  <si>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</si>
  <si>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</si>
  <si>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</si>
  <si>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</si>
  <si>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</si>
  <si>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</si>
  <si>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</si>
  <si>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</si>
  <si>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</si>
  <si>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</si>
  <si>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</si>
  <si>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</si>
  <si>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</si>
  <si>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</si>
  <si>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</si>
  <si>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</si>
  <si>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</si>
  <si>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</si>
  <si>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</si>
  <si>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</si>
  <si>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</si>
  <si>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</si>
  <si>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</si>
  <si>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</si>
  <si>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</si>
  <si>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</si>
  <si>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</si>
  <si>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</si>
  <si>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</si>
  <si>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</si>
  <si>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</si>
  <si>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</si>
  <si>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</si>
  <si>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</si>
  <si>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</si>
  <si>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</si>
  <si>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</si>
  <si>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</si>
  <si>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</si>
  <si>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</si>
  <si>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</si>
  <si>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</si>
  <si>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</si>
  <si>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</si>
  <si>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</si>
  <si>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</si>
  <si>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</si>
  <si>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</si>
  <si>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</si>
  <si>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</si>
  <si>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</si>
  <si>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</si>
  <si>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</si>
  <si>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</si>
  <si>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</si>
  <si>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</si>
  <si>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</si>
  <si>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</si>
  <si>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</si>
  <si>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</si>
  <si>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</si>
  <si>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</si>
  <si>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</si>
  <si>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</si>
  <si>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</si>
  <si>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</si>
  <si>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</si>
  <si>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</si>
  <si>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</si>
  <si>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</si>
  <si>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</si>
  <si>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</si>
  <si>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</si>
  <si>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</si>
  <si>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</si>
  <si>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</si>
  <si>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</si>
  <si>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</si>
  <si>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</si>
  <si>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</si>
  <si>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</si>
  <si>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</si>
  <si>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</si>
  <si>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</si>
  <si>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</si>
  <si>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</si>
  <si>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</si>
  <si>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</si>
  <si>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</si>
  <si>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</si>
  <si>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</si>
  <si>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</si>
  <si>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</si>
  <si>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</si>
  <si>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</si>
  <si>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</si>
  <si>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</si>
  <si>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</si>
  <si>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</si>
  <si>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</si>
  <si>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</si>
  <si>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</si>
  <si>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</si>
  <si>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</si>
  <si>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</si>
  <si>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</si>
  <si>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</si>
  <si>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</si>
  <si>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</si>
  <si>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</si>
  <si>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</si>
  <si>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</si>
  <si>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</si>
  <si>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</si>
  <si>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</si>
  <si>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</si>
  <si>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</si>
  <si>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</si>
  <si>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</si>
  <si>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</si>
  <si>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</si>
  <si>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</si>
  <si>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</si>
  <si>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</si>
  <si>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</si>
  <si>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</si>
  <si>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</si>
  <si>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</si>
  <si>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</si>
  <si>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</si>
  <si>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</si>
  <si>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</si>
  <si>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</si>
  <si>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</si>
  <si>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</si>
  <si>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</si>
  <si>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</si>
  <si>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</si>
  <si>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</si>
  <si>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</si>
  <si>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</si>
  <si>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</si>
  <si>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</si>
  <si>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</si>
  <si>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</si>
  <si>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</si>
  <si>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</si>
  <si>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</si>
  <si>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</si>
  <si>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</si>
  <si>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</si>
  <si>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</si>
  <si>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</si>
  <si>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</si>
  <si>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</si>
  <si>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</si>
  <si>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</si>
  <si>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</si>
  <si>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</si>
  <si>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</si>
  <si>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</si>
  <si>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</si>
  <si>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</si>
  <si>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</si>
  <si>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</si>
  <si>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</si>
  <si>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</si>
  <si>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</si>
  <si>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</si>
  <si>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</si>
  <si>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</si>
  <si>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</si>
  <si>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</si>
  <si>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</si>
  <si>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</si>
  <si>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</si>
  <si>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</si>
  <si>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</si>
  <si>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</si>
  <si>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</si>
  <si>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</si>
  <si>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</si>
  <si>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</si>
  <si>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</si>
  <si>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</si>
  <si>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</si>
  <si>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</si>
  <si>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</si>
  <si>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</si>
  <si>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</si>
  <si>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</si>
  <si>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</si>
  <si>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</si>
  <si>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</si>
  <si>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</si>
  <si>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</si>
  <si>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</si>
  <si>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</si>
  <si>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</si>
  <si>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</si>
  <si>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</si>
  <si>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</si>
  <si>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</si>
  <si>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</si>
  <si>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</si>
  <si>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</si>
  <si>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</si>
  <si>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</si>
  <si>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</si>
  <si>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</si>
  <si>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</si>
  <si>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</si>
  <si>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</si>
  <si>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</si>
  <si>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</si>
  <si>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</si>
  <si>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</si>
  <si>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</si>
  <si>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</si>
  <si>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</si>
  <si>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</si>
  <si>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</si>
  <si>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</si>
  <si>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</si>
  <si>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</si>
  <si>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</si>
  <si>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</si>
  <si>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</si>
  <si>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</si>
  <si>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</si>
  <si>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</si>
  <si>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</si>
  <si>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</si>
  <si>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</si>
  <si>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</si>
  <si>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</si>
  <si>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</si>
  <si>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</si>
  <si>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</si>
  <si>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</si>
  <si>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</si>
  <si>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</si>
  <si>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</si>
  <si>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</si>
  <si>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</si>
  <si>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</si>
  <si>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</si>
  <si>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</si>
  <si>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</si>
  <si>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</si>
  <si>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</si>
  <si>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</si>
  <si>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</si>
  <si>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</si>
  <si>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</si>
  <si>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</si>
  <si>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</si>
  <si>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</si>
  <si>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</si>
  <si>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</si>
  <si>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</si>
  <si>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</si>
  <si>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</si>
  <si>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</si>
  <si>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</si>
  <si>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</si>
  <si>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</si>
  <si>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</si>
  <si>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</si>
  <si>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</si>
  <si>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</si>
  <si>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</si>
  <si>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</si>
  <si>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</si>
  <si>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</si>
  <si>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</si>
  <si>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</si>
  <si>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</si>
  <si>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</si>
  <si>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</si>
  <si>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</si>
  <si>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</si>
  <si>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</si>
  <si>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</si>
  <si>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</si>
  <si>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</si>
  <si>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</si>
  <si>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</si>
  <si>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</si>
  <si>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</si>
  <si>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</si>
  <si>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</si>
  <si>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</si>
  <si>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</si>
  <si>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</si>
  <si>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</si>
  <si>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</si>
  <si>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</si>
  <si>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</si>
  <si>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</si>
  <si>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</si>
  <si>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</si>
  <si>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</si>
  <si>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</si>
  <si>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</si>
  <si>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</si>
  <si>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</si>
  <si>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</si>
  <si>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</si>
  <si>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</si>
  <si>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</si>
  <si>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</si>
  <si>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</si>
  <si>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</si>
  <si>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</si>
  <si>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</si>
  <si>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</si>
  <si>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</si>
  <si>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</si>
  <si>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</si>
  <si>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</si>
  <si>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</si>
  <si>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</si>
  <si>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</si>
  <si>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</si>
  <si>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</si>
  <si>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</si>
  <si>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</si>
  <si>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</si>
  <si>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</si>
  <si>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</si>
  <si>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</si>
  <si>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</si>
  <si>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</si>
  <si>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</si>
  <si>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</si>
  <si>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</si>
  <si>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</si>
  <si>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</si>
  <si>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</si>
  <si>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</si>
  <si>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</si>
  <si>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</si>
  <si>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</si>
  <si>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</si>
  <si>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</si>
  <si>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</si>
  <si>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</si>
  <si>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</si>
  <si>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</si>
  <si>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</si>
  <si>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</si>
  <si>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</si>
  <si>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</si>
  <si>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</si>
  <si>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</si>
  <si>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</si>
  <si>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</si>
  <si>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</si>
  <si>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</si>
  <si>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</si>
  <si>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</si>
  <si>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</si>
  <si>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</si>
  <si>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</si>
  <si>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</si>
  <si>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</si>
  <si>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</si>
  <si>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</si>
  <si>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</si>
  <si>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</si>
  <si>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</si>
  <si>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</si>
  <si>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</si>
  <si>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</si>
  <si>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</si>
  <si>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</si>
  <si>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</si>
  <si>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</si>
  <si>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</si>
  <si>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</si>
  <si>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</si>
  <si>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</si>
  <si>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</si>
  <si>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</si>
  <si>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</si>
  <si>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</si>
  <si>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</si>
  <si>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</si>
  <si>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</si>
  <si>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</si>
  <si>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</si>
  <si>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</si>
  <si>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</si>
  <si>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</si>
  <si>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</si>
  <si>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</si>
  <si>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</si>
  <si>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</si>
  <si>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</si>
  <si>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</si>
  <si>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</si>
  <si>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</si>
  <si>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</si>
  <si>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</si>
  <si>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</si>
  <si>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</si>
  <si>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</si>
  <si>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</si>
  <si>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</si>
  <si>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</si>
  <si>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</si>
  <si>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</si>
  <si>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</si>
  <si>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</si>
  <si>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</si>
  <si>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</si>
  <si>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</si>
  <si>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</si>
  <si>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</si>
  <si>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</si>
  <si>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</si>
  <si>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</si>
  <si>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</si>
  <si>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</si>
  <si>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</si>
  <si>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</si>
  <si>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</si>
  <si>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</si>
  <si>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</si>
  <si>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</si>
  <si>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</si>
  <si>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</si>
  <si>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</si>
  <si>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</si>
  <si>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</si>
  <si>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</si>
  <si>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</si>
  <si>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</si>
  <si>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</si>
  <si>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</si>
  <si>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</si>
  <si>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</si>
  <si>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</si>
  <si>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</si>
  <si>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</si>
  <si>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</si>
  <si>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</si>
  <si>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</si>
  <si>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</si>
  <si>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</si>
  <si>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</si>
  <si>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</si>
  <si>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</si>
  <si>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</si>
  <si>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</si>
  <si>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</si>
  <si>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</si>
  <si>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</si>
  <si>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</si>
  <si>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</si>
  <si>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</si>
  <si>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</si>
  <si>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</si>
  <si>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</si>
  <si>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</si>
  <si>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</si>
  <si>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</si>
  <si>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</si>
  <si>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</si>
  <si>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</si>
  <si>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</si>
  <si>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</si>
  <si>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</si>
  <si>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</si>
  <si>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</si>
  <si>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</si>
  <si>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</si>
  <si>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</si>
  <si>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</si>
  <si>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</si>
  <si>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</si>
  <si>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</si>
  <si>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</si>
  <si>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</si>
  <si>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</si>
  <si>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</si>
  <si>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</si>
  <si>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</si>
  <si>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</si>
  <si>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</si>
  <si>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</si>
  <si>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</si>
  <si>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</si>
  <si>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</si>
  <si>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</si>
  <si>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</si>
  <si>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</si>
  <si>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</si>
  <si>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</si>
  <si>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</si>
  <si>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</si>
  <si>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</si>
  <si>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</si>
  <si>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</si>
  <si>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</si>
  <si>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</si>
  <si>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</si>
  <si>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</si>
  <si>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</si>
  <si>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</si>
  <si>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</si>
  <si>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</si>
  <si>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</si>
  <si>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</si>
  <si>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</si>
  <si>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</si>
  <si>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</si>
  <si>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</si>
  <si>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</si>
  <si>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</si>
  <si>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</si>
  <si>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</si>
  <si>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</si>
  <si>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</si>
  <si>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</si>
  <si>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</si>
  <si>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</si>
  <si>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</si>
  <si>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</si>
  <si>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</si>
  <si>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</si>
  <si>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</si>
  <si>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</si>
  <si>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</si>
  <si>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</si>
  <si>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</si>
  <si>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</si>
  <si>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</si>
  <si>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</si>
  <si>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</si>
  <si>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</si>
  <si>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</si>
  <si>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</si>
  <si>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</si>
  <si>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</si>
  <si>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</si>
  <si>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</si>
  <si>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</si>
  <si>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</si>
  <si>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</si>
  <si>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</si>
  <si>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</si>
  <si>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</si>
  <si>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</si>
  <si>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</si>
  <si>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</si>
  <si>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</si>
  <si>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</si>
  <si>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</si>
  <si>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</si>
  <si>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</si>
  <si>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</si>
  <si>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</si>
  <si>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</si>
  <si>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</si>
  <si>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</si>
  <si>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</si>
  <si>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</si>
  <si>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</si>
  <si>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</si>
  <si>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</si>
  <si>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</si>
  <si>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</si>
  <si>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</si>
  <si>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</si>
  <si>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</si>
  <si>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</si>
  <si>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</si>
  <si>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</si>
  <si>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</si>
  <si>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</si>
  <si>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</si>
  <si>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</si>
  <si>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</si>
  <si>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</si>
  <si>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</si>
  <si>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</si>
  <si>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</si>
  <si>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</si>
  <si>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</si>
  <si>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</si>
  <si>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</si>
  <si>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</si>
  <si>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</si>
  <si>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</si>
  <si>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</si>
  <si>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</si>
  <si>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</si>
  <si>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</si>
  <si>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</si>
  <si>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</si>
  <si>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</si>
  <si>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</si>
  <si>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</si>
  <si>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</si>
  <si>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</si>
  <si>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</si>
  <si>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</si>
  <si>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</si>
  <si>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</si>
  <si>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</si>
  <si>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</si>
  <si>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</si>
  <si>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</si>
  <si>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</si>
  <si>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</si>
  <si>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</si>
  <si>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</si>
  <si>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</si>
  <si>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</si>
  <si>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</si>
  <si>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</si>
  <si>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</si>
  <si>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</si>
  <si>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</si>
  <si>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</si>
  <si>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</si>
  <si>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</si>
  <si>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</si>
  <si>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</si>
  <si>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</si>
  <si>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</si>
  <si>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</si>
  <si>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</si>
  <si>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</si>
  <si>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</si>
  <si>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</si>
  <si>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</si>
  <si>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</si>
  <si>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</si>
  <si>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</si>
  <si>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</si>
  <si>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</si>
  <si>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</si>
  <si>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</si>
  <si>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</si>
  <si>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</si>
  <si>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</si>
  <si>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</si>
  <si>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</si>
  <si>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</si>
  <si>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</si>
  <si>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</si>
  <si>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</si>
  <si>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</si>
  <si>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</si>
  <si>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</si>
  <si>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</si>
  <si>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</si>
  <si>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</si>
  <si>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</si>
  <si>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</si>
  <si>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</si>
  <si>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</si>
  <si>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</si>
  <si>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</si>
  <si>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</si>
  <si>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</si>
  <si>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</si>
  <si>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</si>
  <si>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</si>
  <si>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</si>
  <si>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</si>
  <si>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</si>
  <si>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</si>
  <si>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</si>
  <si>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</si>
  <si>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</si>
  <si>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</si>
  <si>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</si>
  <si>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</si>
  <si>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</si>
  <si>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</si>
  <si>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</si>
  <si>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</si>
  <si>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</si>
  <si>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</si>
  <si>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</si>
  <si>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</si>
  <si>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</si>
  <si>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</si>
  <si>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</si>
  <si>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</si>
  <si>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</si>
  <si>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</si>
  <si>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</si>
  <si>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</si>
  <si>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</si>
  <si>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</si>
  <si>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</si>
  <si>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</si>
  <si>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</si>
  <si>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</si>
  <si>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</si>
  <si>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</si>
  <si>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</si>
  <si>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</si>
  <si>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</si>
  <si>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</si>
  <si>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</si>
  <si>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</si>
  <si>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</si>
  <si>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</si>
  <si>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</si>
  <si>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</si>
  <si>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</si>
  <si>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</si>
  <si>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</si>
  <si>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</si>
  <si>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</si>
  <si>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</si>
  <si>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</si>
  <si>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</si>
  <si>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</si>
  <si>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</si>
  <si>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</si>
  <si>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</si>
  <si>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</si>
  <si>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</si>
  <si>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</si>
  <si>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</si>
  <si>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</si>
  <si>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</si>
  <si>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</si>
  <si>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</si>
  <si>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</si>
  <si>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</si>
  <si>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</si>
  <si>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</si>
  <si>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</si>
  <si>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</si>
  <si>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</si>
  <si>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</si>
  <si>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</si>
  <si>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</si>
  <si>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</si>
  <si>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</si>
  <si>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</si>
  <si>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</si>
  <si>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</si>
  <si>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</si>
  <si>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</si>
  <si>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</si>
  <si>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</si>
  <si>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</si>
  <si>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</si>
  <si>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</si>
  <si>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</si>
  <si>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</si>
  <si>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</si>
  <si>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</si>
  <si>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</si>
  <si>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</si>
  <si>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</si>
  <si>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</si>
  <si>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</si>
  <si>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</si>
  <si>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</si>
  <si>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</si>
  <si>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</si>
  <si>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</si>
  <si>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</si>
  <si>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</si>
  <si>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</si>
  <si>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</si>
  <si>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</si>
  <si>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</si>
  <si>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</si>
  <si>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</si>
  <si>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</si>
  <si>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</si>
  <si>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</si>
  <si>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</si>
  <si>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</si>
  <si>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</si>
  <si>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</si>
  <si>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</si>
  <si>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</si>
  <si>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</si>
  <si>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</si>
  <si>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</si>
  <si>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</si>
  <si>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</si>
  <si>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</si>
  <si>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</si>
  <si>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</si>
  <si>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</si>
  <si>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</si>
  <si>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</si>
  <si>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</si>
  <si>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</si>
  <si>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</si>
  <si>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</si>
  <si>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</si>
  <si>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</si>
  <si>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</si>
  <si>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</si>
  <si>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</si>
  <si>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</si>
  <si>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</si>
  <si>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</si>
  <si>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</si>
  <si>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</si>
  <si>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</si>
  <si>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</si>
  <si>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</si>
  <si>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</si>
  <si>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</si>
  <si>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</si>
  <si>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</si>
  <si>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</si>
  <si>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</si>
  <si>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</si>
  <si>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</si>
  <si>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</si>
  <si>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</si>
  <si>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</si>
  <si>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</si>
  <si>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</si>
  <si>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</si>
  <si>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</si>
  <si>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</si>
  <si>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</si>
  <si>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</si>
  <si>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</si>
  <si>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</si>
  <si>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</si>
  <si>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</si>
  <si>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</si>
  <si>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</si>
  <si>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</si>
  <si>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</si>
  <si>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</si>
  <si>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</si>
  <si>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</si>
  <si>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</si>
  <si>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</si>
  <si>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</si>
  <si>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</si>
  <si>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</si>
  <si>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</si>
  <si>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</si>
  <si>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</si>
  <si>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</si>
  <si>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</si>
  <si>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</si>
  <si>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</si>
  <si>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</si>
  <si>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</si>
  <si>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</si>
  <si>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</si>
  <si>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</si>
  <si>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</si>
  <si>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</si>
  <si>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</si>
  <si>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</si>
  <si>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</si>
  <si>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</si>
  <si>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</si>
  <si>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</si>
  <si>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</si>
  <si>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</si>
  <si>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</si>
  <si>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</si>
  <si>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</si>
  <si>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</si>
  <si>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</si>
  <si>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</si>
  <si>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</si>
  <si>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</si>
  <si>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</si>
  <si>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</si>
  <si>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</si>
  <si>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</si>
  <si>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</si>
  <si>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</si>
  <si>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</si>
  <si>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</si>
  <si>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</si>
  <si>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</si>
  <si>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</si>
  <si>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</si>
  <si>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</si>
  <si>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</si>
  <si>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</si>
  <si>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</si>
  <si>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</si>
  <si>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</si>
  <si>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</si>
  <si>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</si>
  <si>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</si>
  <si>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</si>
  <si>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</si>
  <si>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</si>
  <si>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</si>
  <si>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</si>
  <si>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</si>
  <si>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</si>
  <si>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</si>
  <si>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</si>
  <si>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</si>
  <si>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</si>
  <si>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</si>
  <si>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</si>
  <si>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</si>
  <si>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</si>
  <si>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</si>
  <si>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</si>
  <si>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</si>
  <si>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</si>
  <si>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</si>
  <si>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</si>
  <si>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</si>
  <si>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</si>
  <si>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</si>
  <si>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</si>
  <si>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</si>
  <si>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</si>
  <si>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</si>
  <si>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</si>
  <si>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</si>
  <si>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</si>
  <si>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</si>
  <si>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</si>
  <si>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</si>
  <si>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</si>
  <si>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</si>
  <si>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</si>
  <si>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</si>
  <si>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</si>
  <si>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</si>
  <si>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</si>
  <si>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</si>
  <si>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</si>
  <si>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</si>
  <si>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</si>
  <si>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</si>
  <si>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</si>
  <si>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</si>
  <si>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</si>
  <si>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</si>
  <si>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</si>
  <si>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</si>
  <si>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</si>
  <si>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</si>
  <si>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</si>
  <si>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</si>
  <si>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</si>
  <si>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</si>
  <si>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</si>
  <si>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</si>
  <si>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</si>
  <si>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</si>
  <si>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</si>
  <si>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</si>
  <si>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</si>
  <si>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</si>
  <si>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</si>
  <si>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</si>
  <si>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</si>
  <si>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</si>
  <si>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</si>
  <si>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</si>
  <si>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</si>
  <si>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</si>
  <si>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</si>
  <si>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</si>
  <si>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</si>
  <si>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</si>
  <si>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</si>
  <si>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</si>
  <si>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</si>
  <si>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</si>
  <si>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</si>
  <si>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</si>
  <si>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</si>
  <si>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</si>
  <si>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</si>
  <si>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</si>
  <si>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</si>
  <si>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</si>
  <si>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</si>
  <si>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</si>
  <si>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</si>
  <si>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</si>
  <si>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</si>
  <si>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</si>
  <si>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</si>
  <si>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</si>
  <si>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</si>
  <si>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</si>
  <si>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</si>
  <si>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</si>
  <si>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</si>
  <si>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</si>
  <si>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</si>
  <si>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</si>
  <si>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</si>
  <si>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</si>
  <si>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</si>
  <si>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</si>
  <si>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</si>
  <si>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</si>
  <si>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</si>
  <si>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</si>
  <si>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</si>
  <si>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</si>
  <si>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</si>
  <si>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</si>
  <si>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</si>
  <si>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</si>
  <si>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</si>
  <si>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</si>
  <si>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</si>
  <si>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</si>
  <si>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</si>
  <si>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</si>
  <si>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</si>
  <si>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</si>
  <si>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</si>
  <si>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</si>
  <si>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</si>
  <si>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</si>
  <si>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</si>
  <si>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</si>
  <si>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</si>
  <si>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</si>
  <si>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</si>
  <si>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</si>
  <si>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</si>
  <si>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</si>
  <si>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</si>
  <si>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</si>
  <si>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</si>
  <si>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</si>
  <si>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</si>
  <si>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</si>
  <si>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</si>
  <si>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</si>
  <si>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</si>
  <si>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</si>
  <si>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</si>
  <si>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</si>
  <si>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</si>
  <si>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</si>
  <si>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</si>
  <si>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</si>
  <si>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</si>
  <si>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</si>
  <si>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</si>
  <si>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</si>
  <si>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</si>
  <si>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</si>
  <si>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</si>
  <si>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</si>
  <si>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</si>
  <si>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</si>
  <si>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</si>
  <si>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</si>
  <si>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</si>
  <si>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</si>
  <si>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</si>
  <si>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</si>
  <si>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</si>
  <si>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</si>
  <si>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</si>
  <si>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</si>
  <si>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</si>
  <si>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</si>
  <si>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</si>
  <si>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</si>
  <si>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</si>
  <si>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</si>
  <si>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</si>
  <si>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</si>
  <si>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</si>
  <si>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</si>
  <si>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</si>
  <si>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</si>
  <si>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</si>
  <si>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</si>
  <si>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</si>
  <si>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</si>
  <si>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</si>
  <si>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</si>
  <si>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</si>
  <si>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</si>
  <si>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</si>
  <si>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</si>
  <si>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</si>
  <si>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</si>
  <si>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</si>
  <si>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</si>
  <si>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</si>
  <si>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</si>
  <si>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</si>
  <si>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</si>
  <si>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</si>
  <si>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</si>
  <si>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</si>
  <si>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</si>
  <si>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</si>
  <si>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</si>
  <si>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</si>
  <si>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</si>
  <si>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</si>
  <si>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</si>
  <si>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</si>
  <si>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</si>
  <si>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</si>
  <si>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</si>
  <si>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</si>
  <si>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</si>
  <si>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</si>
  <si>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</si>
  <si>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</si>
  <si>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</si>
  <si>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</si>
  <si>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</si>
  <si>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</si>
  <si>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</si>
  <si>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</si>
  <si>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</si>
  <si>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</si>
  <si>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</si>
  <si>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</si>
  <si>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</si>
  <si>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</si>
  <si>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</si>
  <si>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</si>
  <si>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</si>
  <si>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</si>
  <si>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</si>
  <si>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</si>
  <si>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</si>
  <si>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</si>
  <si>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</si>
  <si>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</si>
  <si>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</si>
  <si>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</si>
  <si>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</si>
  <si>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</si>
  <si>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</si>
  <si>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</si>
  <si>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</si>
  <si>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</si>
  <si>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</si>
  <si>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</si>
  <si>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</si>
  <si>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</si>
  <si>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</si>
  <si>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</si>
  <si>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</si>
  <si>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</si>
  <si>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</si>
  <si>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</si>
  <si>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</si>
  <si>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</si>
  <si>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</si>
  <si>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</si>
  <si>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</si>
  <si>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</si>
  <si>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</si>
  <si>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</si>
  <si>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</si>
  <si>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</si>
  <si>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</si>
  <si>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</si>
  <si>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</si>
  <si>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</si>
  <si>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</si>
  <si>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</si>
  <si>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</si>
  <si>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</si>
  <si>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</si>
  <si>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</si>
  <si>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</si>
  <si>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</si>
  <si>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</si>
  <si>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</si>
  <si>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</si>
  <si>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</si>
  <si>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</si>
  <si>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</si>
  <si>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</si>
  <si>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</si>
  <si>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</si>
  <si>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</si>
  <si>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</si>
  <si>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</si>
  <si>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</si>
  <si>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</si>
  <si>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</si>
  <si>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</si>
  <si>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</si>
  <si>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</si>
  <si>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</si>
  <si>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</si>
  <si>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</si>
  <si>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</si>
  <si>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</si>
  <si>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</si>
  <si>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</si>
  <si>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</si>
  <si>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</si>
  <si>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</si>
  <si>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</si>
  <si>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</si>
  <si>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</si>
  <si>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</si>
  <si>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</si>
  <si>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</si>
  <si>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</si>
  <si>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</si>
  <si>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</si>
  <si>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</si>
  <si>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</si>
  <si>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</si>
  <si>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</si>
  <si>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</si>
  <si>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</si>
  <si>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</si>
  <si>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</si>
  <si>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</si>
  <si>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</si>
  <si>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</si>
  <si>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</si>
  <si>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</si>
  <si>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</si>
  <si>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</si>
  <si>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</si>
  <si>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</si>
  <si>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</si>
  <si>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</si>
  <si>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</si>
  <si>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</si>
  <si>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</si>
  <si>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</si>
  <si>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</si>
  <si>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</si>
  <si>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</si>
  <si>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</si>
  <si>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</si>
  <si>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</si>
  <si>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</si>
  <si>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</si>
  <si>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</si>
  <si>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</si>
  <si>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</si>
  <si>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</si>
  <si>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</si>
  <si>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</si>
  <si>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</si>
  <si>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</si>
  <si>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</si>
  <si>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</si>
  <si>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</si>
  <si>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</si>
  <si>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</si>
  <si>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</si>
  <si>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</si>
  <si>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</si>
  <si>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</si>
  <si>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</si>
  <si>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</si>
  <si>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</si>
  <si>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</si>
  <si>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</si>
  <si>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</si>
  <si>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</si>
  <si>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</si>
  <si>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</si>
  <si>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</si>
  <si>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</si>
  <si>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</si>
  <si>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</si>
  <si>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</si>
  <si>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</si>
  <si>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</si>
  <si>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</si>
  <si>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</si>
  <si>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</si>
  <si>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</si>
  <si>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</si>
  <si>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</si>
  <si>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</si>
  <si>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</si>
  <si>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</si>
  <si>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</si>
  <si>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</si>
  <si>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</si>
  <si>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</si>
  <si>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</si>
  <si>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</si>
  <si>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</si>
  <si>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</si>
  <si>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</si>
  <si>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</si>
  <si>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</si>
  <si>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</si>
  <si>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</si>
  <si>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</si>
  <si>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</si>
  <si>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</si>
  <si>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</si>
  <si>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</si>
  <si>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</si>
  <si>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</si>
  <si>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</si>
  <si>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</si>
  <si>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</si>
  <si>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</si>
  <si>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</si>
  <si>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</si>
  <si>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</si>
  <si>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</si>
  <si>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</si>
  <si>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</si>
  <si>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</si>
  <si>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</si>
  <si>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</si>
  <si>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</si>
  <si>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</si>
  <si>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</si>
  <si>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</si>
  <si>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</si>
  <si>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</si>
  <si>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</si>
  <si>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</si>
  <si>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</si>
  <si>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</si>
  <si>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</si>
  <si>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</si>
  <si>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</si>
  <si>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</si>
  <si>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</si>
  <si>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</si>
  <si>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</si>
  <si>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</si>
  <si>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</si>
  <si>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</si>
  <si>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</si>
  <si>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</si>
  <si>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</si>
  <si>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</si>
  <si>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</si>
  <si>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</si>
  <si>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</si>
  <si>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</si>
  <si>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</si>
  <si>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</si>
  <si>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</si>
  <si>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</si>
  <si>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</si>
  <si>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</si>
  <si>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</si>
  <si>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</si>
  <si>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</si>
  <si>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</si>
  <si>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</si>
  <si>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</si>
  <si>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</si>
  <si>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</si>
  <si>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</si>
  <si>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</si>
  <si>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</si>
  <si>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</si>
  <si>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</si>
  <si>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</si>
  <si>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</si>
  <si>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</si>
  <si>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</si>
  <si>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</si>
  <si>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</si>
  <si>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</si>
  <si>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</si>
  <si>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</si>
  <si>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</si>
  <si>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</si>
  <si>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</si>
  <si>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</si>
  <si>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</si>
  <si>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</si>
  <si>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</si>
  <si>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</si>
  <si>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</si>
  <si>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</si>
  <si>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</si>
  <si>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</si>
  <si>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</si>
  <si>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</si>
  <si>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</si>
  <si>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</si>
  <si>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</si>
  <si>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</si>
  <si>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</si>
  <si>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</si>
  <si>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</si>
  <si>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</si>
  <si>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</si>
  <si>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</si>
  <si>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</si>
  <si>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</si>
  <si>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</si>
  <si>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</si>
  <si>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</si>
  <si>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</si>
  <si>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</si>
  <si>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</si>
  <si>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</si>
  <si>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</si>
  <si>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</si>
  <si>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</si>
  <si>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</si>
  <si>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</si>
  <si>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</si>
  <si>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</si>
  <si>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</si>
  <si>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</si>
  <si>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</si>
  <si>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</si>
  <si>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</si>
  <si>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</si>
  <si>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</si>
  <si>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</si>
  <si>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</si>
  <si>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</si>
  <si>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</si>
  <si>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</si>
  <si>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</si>
  <si>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</si>
  <si>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</si>
  <si>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</si>
  <si>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</si>
  <si>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</si>
  <si>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</si>
  <si>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</si>
  <si>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</si>
  <si>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</si>
  <si>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</si>
  <si>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</si>
  <si>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</si>
  <si>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</si>
  <si>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</si>
  <si>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</si>
  <si>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</si>
  <si>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</si>
  <si>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</si>
  <si>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</si>
  <si>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</si>
  <si>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</si>
  <si>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</si>
  <si>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</si>
  <si>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</si>
  <si>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</si>
  <si>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</si>
  <si>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</si>
  <si>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</si>
  <si>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</si>
  <si>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</si>
  <si>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</si>
  <si>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</si>
  <si>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</si>
  <si>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</si>
  <si>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</si>
  <si>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</si>
  <si>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</si>
  <si>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</si>
  <si>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</si>
  <si>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</si>
  <si>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</si>
  <si>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</si>
  <si>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</si>
  <si>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</si>
  <si>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</si>
  <si>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</si>
  <si>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</si>
  <si>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</si>
  <si>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</si>
  <si>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</si>
  <si>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</si>
  <si>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</si>
  <si>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</si>
  <si>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</si>
  <si>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</si>
  <si>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</si>
  <si>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</si>
  <si>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</si>
  <si>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</si>
  <si>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</si>
  <si>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</si>
  <si>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</si>
  <si>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</si>
  <si>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</si>
  <si>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</si>
  <si>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</si>
  <si>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</si>
  <si>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</si>
  <si>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</si>
  <si>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</si>
  <si>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</si>
  <si>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</si>
  <si>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</si>
  <si>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</si>
  <si>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</si>
  <si>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</si>
  <si>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</si>
  <si>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</si>
  <si>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</si>
  <si>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</si>
  <si>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</si>
  <si>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</si>
  <si>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</si>
  <si>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</si>
  <si>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</si>
  <si>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</si>
  <si>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</si>
  <si>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</si>
  <si>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</si>
  <si>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</si>
  <si>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</si>
  <si>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</si>
  <si>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</si>
  <si>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</si>
  <si>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</si>
  <si>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</si>
  <si>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</si>
  <si>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</si>
  <si>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</si>
  <si>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</si>
  <si>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</si>
  <si>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</si>
  <si>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</si>
  <si>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</si>
  <si>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</si>
  <si>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</si>
  <si>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</si>
  <si>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</si>
  <si>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</si>
  <si>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</si>
  <si>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</si>
  <si>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</si>
  <si>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</si>
  <si>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</si>
  <si>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</si>
  <si>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</si>
  <si>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</si>
  <si>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</si>
  <si>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</si>
  <si>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</si>
  <si>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</si>
  <si>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</si>
  <si>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</si>
  <si>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</si>
  <si>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</si>
  <si>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</si>
  <si>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</si>
  <si>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</si>
  <si>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</si>
  <si>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</si>
  <si>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</si>
  <si>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</si>
  <si>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</si>
  <si>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</si>
  <si>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</si>
  <si>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</si>
  <si>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</si>
  <si>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</si>
  <si>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</si>
  <si>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</si>
  <si>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</si>
  <si>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</si>
  <si>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</si>
  <si>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</si>
  <si>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</si>
  <si>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</si>
  <si>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</si>
  <si>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</si>
  <si>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</si>
  <si>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</si>
  <si>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</si>
  <si>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</si>
  <si>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</si>
  <si>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</si>
  <si>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</si>
  <si>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</si>
  <si>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</si>
  <si>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</si>
  <si>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</si>
  <si>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</si>
  <si>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</si>
  <si>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</si>
  <si>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</si>
  <si>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</si>
  <si>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</si>
  <si>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</si>
  <si>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</si>
  <si>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</si>
  <si>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</si>
  <si>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</si>
  <si>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</si>
  <si>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</si>
  <si>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</si>
  <si>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</si>
  <si>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</si>
  <si>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</si>
  <si>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</si>
  <si>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</si>
  <si>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</si>
  <si>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</si>
  <si>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</si>
  <si>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</si>
  <si>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</si>
  <si>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</si>
  <si>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</si>
  <si>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</si>
  <si>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</si>
  <si>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</si>
  <si>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</si>
  <si>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</si>
  <si>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</si>
  <si>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</si>
  <si>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</si>
  <si>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</si>
  <si>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</si>
  <si>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</si>
  <si>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</si>
  <si>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</si>
  <si>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</si>
  <si>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</si>
  <si>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</si>
  <si>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</si>
  <si>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</si>
  <si>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</si>
  <si>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</si>
  <si>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</si>
  <si>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</si>
  <si>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</si>
  <si>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</si>
  <si>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</si>
  <si>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</si>
  <si>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</si>
  <si>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</si>
  <si>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</si>
  <si>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</si>
  <si>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</si>
  <si>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</si>
  <si>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</si>
  <si>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</si>
  <si>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</si>
  <si>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</si>
  <si>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</si>
  <si>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</si>
  <si>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</si>
  <si>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</si>
  <si>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</si>
  <si>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</si>
  <si>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</si>
  <si>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</si>
  <si>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</si>
  <si>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</si>
  <si>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</si>
  <si>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</si>
  <si>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</si>
  <si>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</si>
  <si>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</si>
  <si>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</si>
  <si>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</si>
  <si>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</si>
  <si>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</si>
  <si>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</si>
  <si>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</si>
  <si>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</si>
  <si>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</si>
  <si>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</si>
  <si>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</si>
  <si>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</si>
  <si>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</si>
  <si>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</si>
  <si>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</si>
  <si>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</si>
  <si>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</si>
  <si>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</si>
  <si>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</si>
  <si>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</si>
  <si>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</si>
  <si>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</si>
  <si>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</si>
  <si>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</si>
  <si>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</si>
  <si>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</si>
  <si>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</si>
  <si>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</si>
  <si>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</si>
  <si>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</si>
  <si>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</si>
  <si>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</si>
  <si>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</si>
  <si>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</si>
  <si>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</si>
  <si>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</si>
  <si>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</si>
  <si>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</si>
  <si>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</si>
  <si>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</si>
  <si>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</si>
  <si>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</si>
  <si>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</si>
  <si>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</si>
  <si>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</si>
  <si>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</si>
  <si>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</si>
  <si>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</si>
  <si>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</si>
  <si>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</si>
  <si>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</si>
  <si>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</si>
  <si>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</si>
  <si>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</si>
  <si>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</si>
  <si>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</si>
  <si>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</si>
  <si>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</si>
  <si>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</si>
  <si>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</si>
  <si>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</si>
  <si>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</si>
  <si>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</si>
  <si>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</si>
  <si>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</si>
  <si>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</si>
  <si>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</si>
  <si>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</si>
  <si>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</si>
  <si>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</si>
  <si>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</si>
  <si>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</si>
  <si>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</si>
  <si>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</si>
  <si>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</si>
  <si>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</si>
  <si>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</si>
  <si>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</si>
  <si>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</si>
  <si>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</si>
  <si>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</si>
  <si>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</si>
  <si>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</si>
  <si>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</si>
  <si>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</si>
  <si>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</si>
  <si>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</si>
  <si>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</si>
  <si>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</si>
  <si>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</si>
  <si>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</si>
  <si>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</si>
  <si>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</si>
  <si>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</si>
  <si>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</si>
  <si>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</si>
  <si>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</si>
  <si>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</si>
  <si>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</si>
  <si>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</si>
  <si>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</si>
  <si>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</si>
  <si>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</si>
  <si>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</si>
  <si>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</si>
  <si>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</si>
  <si>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</si>
  <si>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</si>
  <si>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</si>
  <si>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</si>
  <si>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</si>
  <si>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</si>
  <si>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</si>
  <si>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</si>
  <si>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</si>
  <si>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</si>
  <si>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</si>
  <si>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</si>
  <si>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</si>
  <si>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</si>
  <si>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</si>
  <si>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</si>
  <si>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</si>
  <si>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</si>
  <si>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</si>
  <si>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</si>
  <si>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</si>
  <si>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</si>
  <si>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</si>
  <si>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</si>
  <si>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</si>
  <si>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</si>
  <si>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</si>
  <si>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</si>
  <si>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</si>
  <si>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</si>
  <si>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</si>
  <si>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</si>
  <si>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</si>
  <si>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</si>
  <si>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</si>
  <si>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</si>
  <si>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</si>
  <si>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</si>
  <si>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</si>
  <si>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</si>
  <si>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</si>
  <si>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</si>
  <si>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</si>
  <si>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</si>
  <si>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</si>
  <si>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</si>
  <si>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</si>
  <si>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</si>
  <si>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</si>
  <si>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</si>
  <si>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</si>
  <si>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</si>
  <si>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</si>
  <si>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</si>
  <si>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</si>
  <si>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</si>
  <si>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</si>
  <si>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</si>
  <si>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</si>
  <si>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</si>
  <si>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</si>
  <si>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</si>
  <si>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</si>
  <si>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</si>
  <si>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</si>
  <si>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</si>
  <si>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</si>
  <si>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</si>
  <si>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</si>
  <si>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</si>
  <si>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</si>
  <si>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</si>
  <si>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</si>
  <si>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</si>
  <si>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</si>
  <si>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</si>
  <si>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</si>
  <si>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</si>
  <si>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</si>
  <si>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</si>
  <si>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</si>
  <si>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</si>
  <si>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</si>
  <si>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</si>
  <si>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</si>
  <si>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</si>
  <si>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</si>
  <si>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</si>
  <si>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</si>
  <si>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</si>
  <si>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</si>
  <si>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</si>
  <si>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</si>
  <si>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</si>
  <si>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</si>
  <si>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</si>
  <si>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</si>
  <si>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</si>
  <si>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</si>
  <si>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</si>
  <si>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</si>
  <si>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</si>
  <si>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</si>
  <si>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</si>
  <si>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</si>
  <si>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</si>
  <si>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</si>
  <si>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</si>
  <si>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</si>
  <si>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</si>
  <si>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</si>
  <si>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</si>
  <si>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</si>
  <si>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</si>
  <si>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</si>
  <si>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</si>
  <si>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</si>
  <si>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</si>
  <si>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</si>
  <si>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</si>
  <si>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</si>
  <si>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</si>
  <si>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</si>
  <si>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</si>
  <si>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</si>
  <si>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</si>
  <si>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</si>
  <si>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</si>
  <si>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</si>
  <si>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</si>
  <si>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</si>
  <si>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</si>
  <si>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</si>
  <si>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</si>
  <si>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</si>
  <si>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</si>
  <si>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</si>
  <si>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</si>
  <si>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</si>
  <si>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</si>
  <si>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</si>
  <si>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</si>
  <si>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</si>
  <si>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</si>
  <si>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</si>
  <si>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</si>
  <si>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</si>
  <si>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</si>
  <si>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</si>
  <si>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</si>
  <si>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</si>
  <si>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</si>
  <si>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</si>
  <si>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</si>
  <si>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</si>
  <si>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</si>
  <si>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</si>
  <si>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</si>
  <si>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</si>
  <si>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</si>
  <si>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</si>
  <si>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</si>
  <si>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</si>
  <si>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</si>
  <si>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</si>
  <si>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</si>
  <si>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</si>
  <si>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</si>
  <si>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</si>
  <si>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</si>
  <si>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</si>
  <si>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</si>
  <si>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</si>
  <si>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</si>
  <si>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</si>
  <si>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</si>
  <si>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</si>
  <si>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</si>
  <si>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</si>
  <si>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</si>
  <si>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</si>
  <si>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</si>
  <si>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</si>
  <si>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</si>
  <si>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</si>
  <si>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</si>
  <si>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</si>
  <si>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</si>
  <si>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</si>
  <si>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</si>
  <si>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</si>
  <si>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</si>
  <si>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</si>
  <si>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</si>
  <si>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</si>
  <si>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</si>
  <si>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</si>
  <si>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</si>
  <si>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</si>
  <si>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</si>
  <si>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</si>
  <si>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</si>
  <si>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</si>
  <si>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</si>
  <si>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</si>
  <si>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</si>
  <si>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</si>
  <si>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</si>
  <si>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</si>
  <si>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</si>
  <si>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</si>
  <si>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</si>
  <si>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</si>
  <si>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</si>
  <si>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</si>
  <si>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</si>
  <si>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</si>
  <si>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</si>
  <si>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</si>
  <si>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</si>
  <si>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</si>
  <si>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</si>
  <si>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</si>
  <si>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</si>
  <si>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</si>
  <si>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</si>
  <si>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</si>
  <si>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</si>
  <si>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</si>
  <si>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</si>
  <si>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</si>
  <si>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</si>
  <si>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</si>
  <si>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</si>
  <si>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</si>
  <si>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</si>
  <si>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</si>
  <si>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</si>
  <si>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</si>
  <si>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</si>
  <si>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</si>
  <si>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</si>
  <si>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</si>
  <si>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</si>
  <si>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</si>
  <si>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</si>
  <si>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</si>
  <si>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</si>
  <si>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</si>
  <si>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</si>
  <si>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</si>
  <si>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</si>
  <si>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</si>
  <si>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</si>
  <si>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</si>
  <si>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</si>
  <si>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</si>
  <si>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</si>
  <si>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</si>
  <si>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</si>
  <si>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</si>
  <si>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</si>
  <si>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</si>
  <si>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</si>
  <si>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</si>
  <si>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</si>
  <si>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</si>
  <si>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</si>
  <si>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</si>
  <si>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</si>
  <si>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</si>
  <si>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</si>
  <si>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</si>
  <si>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</si>
  <si>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</si>
  <si>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</si>
  <si>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</si>
  <si>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</si>
  <si>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</si>
  <si>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</si>
  <si>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</si>
  <si>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</si>
  <si>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</si>
  <si>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</si>
  <si>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</si>
  <si>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</si>
  <si>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</si>
  <si>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</si>
  <si>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</si>
  <si>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</si>
  <si>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</si>
  <si>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</si>
  <si>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</si>
  <si>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</si>
  <si>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</si>
  <si>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</si>
  <si>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</si>
  <si>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</si>
  <si>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</si>
  <si>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</si>
  <si>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</si>
  <si>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</si>
  <si>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</si>
  <si>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</si>
  <si>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</si>
  <si>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</si>
  <si>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</si>
  <si>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</si>
  <si>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</si>
  <si>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</si>
  <si>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</si>
  <si>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</si>
  <si>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</si>
  <si>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</si>
  <si>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</si>
  <si>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</si>
  <si>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</si>
  <si>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</si>
  <si>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</si>
  <si>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</si>
  <si>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</si>
  <si>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</si>
  <si>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</si>
  <si>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</si>
  <si>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</si>
  <si>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</si>
  <si>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</si>
  <si>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</si>
  <si>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</si>
  <si>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</si>
  <si>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</si>
  <si>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</si>
  <si>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</si>
  <si>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</si>
  <si>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</si>
  <si>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</si>
  <si>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</si>
  <si>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</si>
  <si>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</si>
  <si>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</si>
  <si>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</si>
  <si>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</si>
  <si>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</si>
  <si>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</si>
  <si>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</si>
  <si>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</si>
  <si>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</si>
  <si>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</si>
  <si>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</si>
  <si>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</si>
  <si>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</si>
  <si>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</si>
  <si>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</si>
  <si>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</si>
  <si>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</si>
  <si>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</si>
  <si>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</si>
  <si>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</si>
  <si>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</si>
  <si>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</si>
  <si>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</si>
  <si>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</si>
  <si>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</si>
  <si>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</si>
  <si>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</si>
  <si>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</si>
  <si>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</si>
  <si>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</si>
  <si>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</si>
  <si>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</si>
  <si>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</si>
  <si>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</si>
  <si>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</si>
  <si>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</si>
  <si>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</si>
  <si>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</si>
  <si>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</si>
  <si>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</si>
  <si>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</si>
  <si>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</si>
  <si>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</si>
  <si>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</si>
  <si>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</si>
  <si>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</si>
  <si>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</si>
  <si>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</si>
  <si>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</si>
  <si>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</si>
  <si>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</si>
  <si>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</si>
  <si>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</si>
  <si>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</si>
  <si>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</si>
  <si>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</si>
  <si>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</si>
  <si>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</si>
  <si>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</si>
  <si>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</si>
  <si>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</si>
  <si>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</si>
  <si>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</si>
  <si>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</si>
  <si>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</si>
  <si>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</si>
  <si>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</si>
  <si>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</si>
  <si>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</si>
  <si>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</si>
  <si>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</si>
  <si>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</si>
  <si>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</si>
  <si>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</si>
  <si>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</si>
  <si>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</si>
  <si>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</si>
  <si>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</si>
  <si>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</si>
  <si>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</si>
  <si>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</si>
  <si>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</si>
  <si>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</si>
  <si>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</si>
  <si>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</si>
  <si>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</si>
  <si>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</si>
  <si>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</si>
  <si>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</si>
  <si>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</si>
  <si>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</si>
  <si>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</si>
  <si>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</si>
  <si>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</si>
  <si>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</si>
  <si>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</si>
  <si>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</si>
  <si>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</si>
  <si>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</si>
  <si>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</si>
  <si>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</si>
  <si>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</si>
  <si>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</si>
  <si>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</si>
  <si>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</si>
  <si>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</si>
  <si>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</si>
  <si>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</si>
  <si>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</si>
  <si>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</si>
  <si>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</si>
  <si>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</si>
  <si>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</si>
  <si>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</si>
  <si>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</si>
  <si>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</si>
  <si>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</si>
  <si>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</si>
  <si>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</si>
  <si>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</si>
  <si>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</si>
  <si>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</si>
  <si>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</si>
  <si>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</si>
  <si>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</si>
  <si>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</si>
  <si>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</si>
  <si>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</si>
  <si>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</si>
  <si>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</si>
  <si>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</si>
  <si>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</si>
  <si>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</si>
  <si>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</si>
  <si>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</si>
  <si>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</si>
  <si>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</si>
  <si>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</si>
  <si>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</si>
  <si>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</si>
  <si>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</si>
  <si>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</si>
  <si>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</si>
  <si>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</si>
  <si>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</si>
  <si>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</si>
  <si>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</si>
  <si>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</si>
  <si>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</si>
  <si>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</si>
  <si>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</si>
  <si>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</si>
  <si>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</si>
  <si>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</si>
  <si>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</si>
  <si>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</si>
  <si>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</si>
  <si>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</si>
  <si>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</si>
  <si>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</si>
  <si>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</si>
  <si>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</si>
  <si>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</si>
  <si>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</si>
  <si>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</si>
  <si>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</si>
  <si>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</si>
  <si>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</si>
  <si>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</si>
  <si>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</si>
  <si>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</si>
  <si>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</si>
  <si>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</si>
  <si>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</si>
  <si>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</si>
  <si>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</si>
  <si>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</si>
  <si>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</si>
  <si>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</si>
  <si>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</si>
  <si>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</si>
  <si>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</si>
  <si>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</si>
  <si>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</si>
  <si>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</si>
  <si>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</si>
  <si>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</si>
  <si>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</si>
  <si>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</si>
  <si>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</si>
  <si>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</si>
  <si>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</si>
  <si>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</si>
  <si>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</si>
  <si>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</si>
  <si>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</si>
  <si>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</si>
  <si>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</si>
  <si>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</si>
  <si>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</si>
  <si>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</si>
  <si>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</si>
  <si>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</si>
  <si>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</si>
  <si>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</si>
  <si>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</si>
  <si>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</si>
  <si>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</si>
  <si>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</si>
  <si>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</si>
  <si>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</si>
  <si>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</si>
  <si>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</si>
  <si>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</si>
  <si>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</si>
  <si>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</si>
  <si>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</si>
  <si>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</si>
  <si>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</si>
  <si>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</si>
  <si>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</si>
  <si>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</si>
  <si>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</si>
  <si>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</si>
  <si>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</si>
  <si>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</si>
  <si>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</si>
  <si>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</si>
  <si>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</si>
  <si>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</si>
  <si>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</si>
  <si>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</si>
  <si>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</si>
  <si>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</si>
  <si>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</si>
  <si>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</si>
  <si>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</si>
  <si>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</si>
  <si>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</si>
  <si>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</si>
  <si>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</si>
  <si>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</si>
  <si>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</si>
  <si>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</si>
  <si>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</si>
  <si>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</si>
  <si>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</si>
  <si>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</si>
  <si>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</si>
  <si>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</si>
  <si>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</si>
  <si>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</si>
  <si>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</si>
  <si>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</si>
  <si>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</si>
  <si>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</si>
  <si>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</si>
  <si>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</si>
  <si>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</si>
  <si>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</si>
  <si>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</si>
  <si>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</si>
  <si>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</si>
  <si>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</si>
  <si>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</si>
  <si>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</si>
  <si>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</si>
  <si>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</si>
  <si>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</si>
  <si>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</si>
  <si>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</si>
  <si>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</si>
  <si>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</si>
  <si>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</si>
  <si>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</si>
  <si>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</si>
  <si>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</si>
  <si>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</si>
  <si>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</si>
  <si>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</si>
  <si>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</si>
  <si>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</si>
  <si>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</si>
  <si>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</si>
  <si>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</si>
  <si>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</si>
  <si>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</si>
  <si>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</si>
  <si>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</si>
  <si>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</si>
  <si>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</si>
  <si>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</si>
  <si>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</si>
  <si>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</si>
  <si>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</si>
  <si>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</si>
  <si>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</si>
  <si>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</si>
  <si>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</si>
  <si>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</si>
  <si>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</si>
  <si>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</si>
  <si>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</si>
  <si>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</si>
  <si>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</si>
  <si>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</si>
  <si>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</si>
  <si>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</si>
  <si>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</si>
  <si>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</si>
  <si>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</si>
  <si>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</si>
  <si>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</si>
  <si>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</si>
  <si>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</si>
  <si>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</si>
  <si>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</si>
  <si>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</si>
  <si>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</si>
  <si>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</si>
  <si>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</si>
  <si>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</si>
  <si>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</si>
  <si>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</si>
  <si>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</si>
  <si>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</si>
  <si>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</si>
  <si>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</si>
  <si>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</si>
  <si>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</si>
  <si>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</si>
  <si>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</si>
  <si>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</si>
  <si>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</si>
  <si>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</si>
  <si>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</si>
  <si>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</si>
  <si>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</si>
  <si>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</si>
  <si>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</si>
  <si>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</si>
  <si>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</si>
  <si>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</si>
  <si>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</si>
  <si>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</si>
  <si>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</si>
  <si>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</si>
  <si>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</si>
  <si>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</si>
  <si>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</si>
  <si>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</si>
  <si>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</si>
  <si>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</si>
  <si>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</si>
  <si>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</si>
  <si>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</si>
  <si>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</si>
  <si>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</si>
  <si>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</si>
  <si>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</si>
  <si>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</si>
  <si>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</si>
  <si>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</si>
  <si>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</si>
  <si>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</si>
  <si>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</si>
  <si>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</si>
  <si>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</si>
  <si>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</si>
  <si>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</si>
  <si>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</si>
  <si>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</si>
  <si>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</si>
  <si>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</si>
  <si>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</si>
  <si>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</si>
  <si>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</si>
  <si>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</si>
  <si>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</si>
  <si>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</si>
  <si>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</si>
  <si>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</si>
  <si>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</si>
  <si>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</si>
  <si>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</si>
  <si>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</si>
  <si>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</si>
  <si>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</si>
  <si>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</si>
  <si>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</si>
  <si>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</si>
  <si>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</si>
  <si>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</si>
  <si>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</si>
  <si>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</si>
  <si>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</si>
  <si>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</si>
  <si>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</si>
  <si>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</si>
  <si>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</si>
  <si>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</si>
  <si>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</si>
  <si>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</si>
  <si>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</si>
  <si>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</si>
  <si>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</si>
  <si>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</si>
  <si>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</si>
  <si>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</si>
  <si>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</si>
  <si>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</si>
  <si>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</si>
  <si>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</si>
  <si>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</si>
  <si>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</si>
  <si>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</si>
  <si>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</si>
  <si>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</si>
  <si>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</si>
  <si>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</si>
  <si>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</si>
  <si>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</si>
  <si>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</si>
  <si>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</si>
  <si>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</si>
  <si>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</si>
  <si>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</si>
  <si>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</si>
  <si>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</si>
  <si>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</si>
  <si>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</si>
  <si>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</si>
  <si>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</si>
  <si>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</si>
  <si>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</si>
  <si>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</si>
  <si>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</si>
  <si>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</si>
  <si>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</si>
  <si>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</si>
  <si>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</si>
  <si>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</si>
  <si>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</si>
  <si>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</si>
  <si>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</si>
  <si>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</si>
  <si>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</si>
  <si>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</si>
  <si>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</si>
  <si>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</si>
  <si>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</si>
  <si>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</si>
  <si>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</si>
  <si>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</si>
  <si>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</si>
  <si>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</si>
  <si>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</si>
  <si>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</si>
  <si>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</si>
  <si>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</si>
  <si>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</si>
  <si>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</si>
  <si>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</si>
  <si>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</si>
  <si>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</si>
  <si>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</si>
  <si>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</si>
  <si>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</si>
  <si>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</si>
  <si>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</si>
  <si>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</si>
  <si>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</si>
  <si>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</si>
  <si>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</si>
  <si>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</si>
  <si>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</si>
  <si>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</si>
  <si>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</si>
  <si>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</si>
  <si>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</si>
  <si>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</si>
  <si>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</si>
  <si>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</si>
  <si>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</si>
  <si>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</si>
  <si>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</si>
  <si>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</si>
  <si>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</si>
  <si>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</si>
  <si>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</si>
  <si>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</si>
  <si>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</si>
  <si>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</si>
  <si>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</si>
  <si>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</si>
  <si>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</si>
  <si>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</si>
  <si>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</si>
  <si>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</si>
  <si>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</si>
  <si>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</si>
  <si>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</si>
  <si>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</si>
  <si>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</si>
  <si>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</si>
  <si>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</si>
  <si>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</si>
  <si>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</si>
  <si>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</si>
  <si>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</si>
  <si>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</si>
  <si>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</si>
  <si>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</si>
  <si>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</si>
  <si>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</si>
  <si>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</si>
  <si>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</si>
  <si>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</si>
  <si>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</si>
  <si>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</si>
  <si>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</si>
  <si>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</si>
  <si>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</si>
  <si>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</si>
  <si>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</si>
  <si>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</si>
  <si>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</si>
  <si>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</si>
  <si>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</si>
  <si>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</si>
  <si>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</si>
  <si>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</si>
  <si>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</si>
  <si>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</si>
  <si>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</si>
  <si>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</si>
  <si>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</si>
  <si>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</si>
  <si>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</si>
  <si>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</si>
  <si>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</si>
  <si>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</si>
  <si>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</si>
  <si>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</si>
  <si>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</si>
  <si>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</si>
  <si>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</si>
  <si>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</si>
  <si>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</si>
  <si>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</si>
  <si>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</si>
  <si>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</si>
  <si>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</si>
  <si>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</si>
  <si>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</si>
  <si>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</si>
  <si>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</si>
  <si>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</si>
  <si>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</si>
  <si>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</si>
  <si>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</si>
  <si>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</si>
  <si>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</si>
  <si>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</si>
  <si>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</si>
  <si>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</si>
  <si>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</si>
  <si>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</si>
  <si>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</si>
  <si>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</si>
  <si>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</si>
  <si>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</si>
  <si>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</si>
  <si>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</si>
  <si>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</si>
  <si>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</si>
  <si>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</si>
  <si>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</si>
  <si>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</si>
  <si>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</si>
  <si>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</si>
  <si>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</si>
  <si>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</si>
  <si>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</si>
  <si>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</si>
  <si>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</si>
  <si>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</si>
  <si>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</si>
  <si>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</si>
  <si>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</si>
  <si>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</si>
  <si>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</si>
  <si>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</si>
  <si>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</si>
  <si>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</si>
  <si>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</si>
  <si>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</si>
  <si>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</si>
  <si>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</si>
  <si>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</si>
  <si>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</si>
  <si>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</si>
  <si>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</si>
  <si>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</si>
  <si>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</si>
  <si>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</si>
  <si>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</si>
  <si>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</si>
  <si>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</si>
  <si>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</si>
  <si>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</si>
  <si>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</si>
  <si>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</si>
  <si>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</si>
  <si>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</si>
  <si>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</si>
  <si>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</si>
  <si>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</si>
  <si>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</si>
  <si>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</si>
  <si>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</si>
  <si>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</si>
  <si>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</si>
  <si>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</si>
  <si>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</si>
  <si>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</si>
  <si>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</si>
  <si>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</si>
  <si>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</si>
  <si>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</si>
  <si>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</si>
  <si>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</si>
  <si>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</si>
  <si>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</si>
  <si>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</si>
  <si>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</si>
  <si>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</si>
  <si>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</si>
  <si>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</si>
  <si>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</si>
  <si>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</si>
  <si>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</si>
  <si>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</si>
  <si>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</si>
  <si>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</si>
  <si>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</si>
  <si>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</si>
  <si>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</si>
  <si>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</si>
  <si>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</si>
  <si>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</si>
  <si>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</si>
  <si>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</si>
  <si>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</si>
  <si>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</si>
  <si>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</si>
  <si>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</si>
  <si>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</si>
  <si>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</si>
  <si>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</si>
  <si>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</si>
  <si>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</si>
  <si>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</si>
  <si>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</si>
  <si>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</si>
  <si>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</si>
  <si>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</si>
  <si>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</si>
  <si>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</si>
  <si>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</si>
  <si>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</si>
  <si>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</si>
  <si>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</si>
  <si>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</si>
  <si>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</si>
  <si>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</si>
  <si>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</si>
  <si>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</si>
  <si>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</si>
  <si>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</si>
  <si>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</si>
  <si>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</si>
  <si>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</si>
  <si>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</si>
  <si>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</si>
  <si>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</si>
  <si>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</si>
  <si>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</si>
  <si>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</si>
  <si>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</si>
  <si>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</si>
  <si>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</si>
  <si>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</si>
  <si>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</si>
  <si>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</si>
  <si>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</si>
  <si>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</si>
  <si>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</si>
  <si>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</si>
  <si>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</si>
  <si>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</si>
  <si>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</si>
  <si>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</si>
  <si>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</si>
  <si>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</si>
  <si>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</si>
  <si>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</si>
  <si>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</si>
  <si>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</si>
  <si>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</si>
  <si>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</si>
  <si>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</si>
  <si>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</si>
  <si>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</si>
  <si>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</si>
  <si>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</si>
  <si>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</si>
  <si>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</si>
  <si>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</si>
  <si>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</si>
  <si>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</si>
  <si>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</si>
  <si>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</si>
  <si>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</si>
  <si>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</si>
  <si>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</si>
  <si>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</si>
  <si>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</si>
  <si>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</si>
  <si>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</si>
  <si>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</si>
  <si>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</si>
  <si>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</si>
  <si>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</si>
  <si>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</si>
  <si>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</si>
  <si>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</si>
  <si>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</si>
  <si>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</si>
  <si>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</si>
  <si>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</si>
  <si>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</si>
  <si>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</si>
  <si>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</si>
  <si>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</si>
  <si>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</si>
  <si>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</si>
  <si>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</si>
  <si>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</si>
  <si>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</si>
  <si>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</si>
  <si>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</si>
  <si>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</si>
  <si>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</si>
  <si>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</si>
  <si>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</si>
  <si>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</si>
  <si>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</si>
  <si>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</si>
  <si>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</si>
  <si>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</si>
  <si>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</si>
  <si>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</si>
  <si>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</si>
  <si>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</si>
  <si>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</si>
  <si>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</si>
  <si>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</si>
  <si>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</si>
  <si>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</si>
  <si>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</si>
  <si>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</si>
  <si>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</si>
  <si>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</si>
  <si>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</si>
  <si>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</si>
  <si>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</si>
  <si>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</si>
  <si>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</si>
  <si>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</si>
  <si>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</si>
  <si>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</si>
  <si>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</si>
  <si>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</si>
  <si>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</si>
  <si>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</si>
  <si>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</si>
  <si>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</si>
  <si>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</si>
  <si>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</si>
  <si>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</si>
  <si>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</si>
  <si>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</si>
  <si>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</si>
  <si>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</si>
  <si>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</si>
  <si>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</si>
  <si>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</si>
  <si>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</si>
  <si>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</si>
  <si>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</si>
  <si>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</si>
  <si>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</si>
  <si>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</si>
  <si>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</si>
  <si>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</si>
  <si>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</si>
  <si>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</si>
  <si>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</si>
  <si>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</si>
  <si>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</si>
  <si>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</si>
  <si>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</si>
  <si>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</si>
  <si>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</si>
  <si>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</si>
  <si>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</si>
  <si>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</si>
  <si>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</si>
  <si>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</si>
  <si>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</si>
  <si>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</si>
  <si>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</si>
  <si>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</si>
  <si>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</si>
  <si>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</si>
  <si>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</si>
  <si>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</si>
  <si>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</si>
  <si>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</si>
  <si>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</si>
  <si>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</si>
  <si>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</si>
  <si>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</si>
  <si>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</si>
  <si>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</si>
  <si>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</si>
  <si>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</si>
  <si>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</si>
  <si>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</si>
  <si>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</si>
  <si>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</si>
  <si>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</si>
  <si>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</si>
  <si>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</si>
  <si>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</si>
  <si>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</si>
  <si>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</si>
  <si>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</si>
  <si>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</si>
  <si>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</si>
  <si>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</si>
  <si>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</si>
  <si>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</si>
  <si>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</si>
  <si>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</si>
  <si>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</si>
  <si>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</si>
  <si>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</si>
  <si>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</si>
  <si>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</si>
  <si>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</si>
  <si>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</si>
  <si>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</si>
  <si>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</si>
  <si>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</si>
  <si>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</si>
  <si>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</si>
  <si>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</si>
  <si>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</si>
  <si>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</si>
  <si>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</si>
  <si>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</si>
  <si>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</si>
  <si>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</si>
  <si>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</si>
  <si>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</si>
  <si>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</si>
  <si>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</si>
  <si>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</si>
  <si>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</si>
  <si>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</si>
  <si>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</si>
  <si>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</si>
  <si>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</si>
  <si>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</si>
  <si>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</si>
  <si>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</si>
  <si>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</si>
  <si>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</si>
  <si>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</si>
  <si>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</si>
  <si>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</si>
  <si>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</si>
  <si>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</si>
  <si>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</si>
  <si>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</si>
  <si>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</si>
  <si>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</si>
  <si>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</si>
  <si>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</si>
  <si>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</si>
  <si>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</si>
  <si>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</si>
  <si>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</si>
  <si>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</si>
  <si>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</si>
  <si>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</si>
  <si>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</si>
  <si>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</si>
  <si>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</si>
  <si>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</si>
  <si>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</si>
  <si>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</si>
  <si>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</si>
  <si>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</si>
  <si>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</si>
  <si>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</si>
  <si>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</si>
  <si>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</si>
  <si>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</si>
  <si>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</si>
  <si>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</si>
  <si>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</si>
  <si>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</si>
  <si>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</si>
  <si>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</si>
  <si>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</si>
  <si>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</si>
  <si>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</si>
  <si>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</si>
  <si>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</si>
  <si>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</si>
  <si>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</si>
  <si>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</si>
  <si>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</si>
  <si>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</si>
  <si>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</si>
  <si>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</si>
  <si>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</si>
  <si>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</si>
  <si>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</si>
  <si>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</si>
  <si>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</si>
  <si>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</si>
  <si>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</si>
  <si>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</si>
  <si>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</si>
  <si>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</si>
  <si>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</si>
  <si>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</si>
  <si>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</si>
  <si>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</si>
  <si>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</si>
  <si>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</si>
  <si>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</si>
  <si>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</si>
  <si>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</si>
  <si>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</si>
  <si>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</si>
  <si>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</si>
  <si>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</si>
  <si>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</si>
  <si>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</si>
  <si>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</si>
  <si>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</si>
  <si>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</si>
  <si>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</si>
  <si>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</si>
  <si>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</si>
  <si>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</si>
  <si>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</si>
  <si>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</si>
  <si>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</si>
  <si>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</si>
  <si>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</si>
  <si>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</si>
  <si>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</si>
  <si>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</si>
  <si>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</si>
  <si>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</si>
  <si>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</si>
  <si>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</si>
  <si>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</si>
  <si>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</si>
  <si>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</si>
  <si>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</si>
  <si>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</si>
  <si>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</si>
  <si>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</si>
  <si>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</si>
  <si>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</si>
  <si>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</si>
  <si>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</si>
  <si>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</si>
  <si>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</si>
  <si>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</si>
  <si>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</si>
  <si>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</si>
  <si>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</si>
  <si>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</si>
  <si>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</si>
  <si>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</si>
  <si>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</si>
  <si>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</si>
  <si>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</si>
  <si>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</si>
  <si>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</si>
  <si>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</si>
  <si>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</si>
  <si>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</si>
  <si>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</si>
  <si>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</si>
  <si>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</si>
  <si>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</si>
  <si>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</si>
  <si>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</si>
  <si>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</si>
  <si>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</si>
  <si>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</si>
  <si>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</si>
  <si>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</si>
  <si>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</si>
  <si>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</si>
  <si>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</si>
  <si>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</si>
  <si>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</si>
  <si>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</si>
  <si>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</si>
  <si>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</si>
  <si>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</si>
  <si>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</si>
  <si>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</si>
  <si>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</si>
  <si>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</si>
  <si>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</si>
  <si>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</si>
  <si>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</si>
  <si>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</si>
  <si>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</si>
  <si>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</si>
  <si>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</si>
  <si>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</si>
  <si>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</si>
  <si>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</si>
  <si>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</si>
  <si>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</si>
  <si>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</si>
  <si>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</si>
  <si>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</si>
  <si>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</si>
  <si>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</si>
  <si>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</si>
  <si>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</si>
  <si>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</si>
  <si>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</si>
  <si>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</si>
  <si>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</si>
  <si>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</si>
  <si>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</si>
  <si>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</si>
  <si>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</si>
  <si>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</si>
  <si>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</si>
  <si>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</si>
  <si>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</si>
  <si>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</si>
  <si>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</si>
  <si>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</si>
  <si>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</si>
  <si>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</si>
  <si>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</si>
  <si>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</si>
  <si>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</si>
  <si>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</si>
  <si>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</si>
  <si>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</si>
  <si>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</si>
  <si>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</si>
  <si>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</si>
  <si>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</si>
  <si>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</si>
  <si>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</si>
  <si>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</si>
  <si>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</si>
  <si>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</si>
  <si>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</si>
  <si>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</si>
  <si>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</si>
  <si>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</si>
  <si>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</si>
  <si>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</si>
  <si>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</si>
  <si>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</si>
  <si>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</si>
  <si>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</si>
  <si>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</si>
  <si>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</si>
  <si>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</si>
  <si>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</si>
  <si>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</si>
  <si>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</si>
  <si>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</si>
  <si>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</si>
  <si>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</si>
  <si>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</si>
  <si>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</si>
  <si>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</si>
  <si>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</si>
  <si>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</si>
  <si>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</si>
  <si>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</si>
  <si>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</si>
  <si>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</si>
  <si>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</si>
  <si>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</si>
  <si>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</si>
  <si>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</si>
  <si>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</si>
  <si>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</si>
  <si>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</si>
  <si>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</si>
  <si>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</si>
  <si>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</si>
  <si>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</si>
  <si>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</si>
  <si>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</si>
  <si>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</si>
  <si>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</si>
  <si>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</si>
  <si>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</si>
  <si>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</si>
  <si>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</si>
  <si>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</si>
  <si>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</si>
  <si>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</si>
  <si>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</si>
  <si>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</si>
  <si>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</si>
  <si>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</si>
  <si>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</si>
  <si>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</si>
  <si>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</si>
  <si>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</si>
  <si>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</si>
  <si>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</si>
  <si>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</si>
  <si>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</si>
  <si>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</si>
  <si>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</si>
  <si>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</si>
  <si>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</si>
  <si>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</si>
  <si>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</si>
  <si>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</si>
  <si>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</si>
  <si>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</si>
  <si>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</si>
  <si>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</si>
  <si>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</si>
  <si>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</si>
  <si>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</si>
  <si>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</si>
  <si>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</si>
  <si>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</si>
  <si>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</si>
  <si>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</si>
  <si>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</si>
  <si>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</si>
  <si>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</si>
  <si>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</si>
  <si>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</si>
  <si>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</si>
  <si>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</si>
  <si>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</si>
  <si>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</si>
  <si>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</si>
  <si>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</si>
  <si>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</si>
  <si>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</si>
  <si>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</si>
  <si>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</si>
  <si>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</si>
  <si>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</si>
  <si>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</si>
  <si>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</si>
  <si>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</si>
  <si>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</si>
  <si>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</si>
  <si>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</si>
  <si>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</si>
  <si>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</si>
  <si>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</si>
  <si>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</si>
  <si>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</si>
  <si>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</si>
  <si>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</si>
  <si>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</si>
  <si>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</si>
  <si>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</si>
  <si>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</si>
  <si>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</si>
  <si>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</si>
  <si>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</si>
  <si>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</si>
  <si>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</si>
  <si>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</si>
  <si>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</si>
  <si>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</si>
  <si>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</si>
  <si>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</si>
  <si>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</si>
  <si>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</si>
  <si>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</si>
  <si>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</si>
  <si>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</si>
  <si>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</si>
  <si>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</si>
  <si>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</si>
  <si>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</si>
  <si>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</si>
  <si>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</si>
  <si>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</si>
  <si>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</si>
  <si>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</si>
  <si>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</si>
  <si>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</si>
  <si>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</si>
  <si>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</si>
  <si>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</si>
  <si>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</si>
  <si>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</si>
  <si>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</si>
  <si>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</si>
  <si>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</si>
  <si>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</si>
  <si>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</si>
  <si>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</si>
  <si>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</si>
  <si>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</si>
  <si>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</si>
  <si>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</si>
  <si>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</si>
  <si>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</si>
  <si>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</si>
  <si>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</si>
  <si>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</si>
  <si>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</si>
  <si>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</si>
  <si>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</si>
  <si>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</si>
  <si>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</si>
  <si>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</si>
  <si>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</si>
  <si>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</si>
  <si>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</si>
  <si>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</si>
  <si>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</si>
  <si>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</si>
  <si>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</si>
  <si>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</si>
  <si>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</si>
  <si>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</si>
  <si>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</si>
  <si>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</si>
  <si>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</si>
  <si>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</si>
  <si>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</si>
  <si>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</si>
  <si>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</si>
  <si>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</si>
  <si>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</si>
  <si>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</si>
  <si>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</si>
  <si>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</si>
  <si>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</si>
  <si>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</si>
  <si>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</si>
  <si>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</si>
  <si>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</si>
  <si>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</si>
  <si>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</si>
  <si>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</si>
  <si>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</si>
  <si>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</si>
  <si>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</si>
  <si>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</si>
  <si>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</si>
  <si>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</si>
  <si>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</si>
  <si>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</si>
  <si>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</si>
  <si>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</si>
  <si>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</si>
  <si>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</si>
  <si>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</si>
  <si>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</si>
  <si>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</si>
  <si>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</si>
  <si>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</si>
  <si>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</si>
  <si>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</si>
  <si>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</si>
  <si>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</si>
  <si>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</si>
  <si>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</si>
  <si>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</si>
  <si>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</si>
  <si>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</si>
  <si>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</si>
  <si>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</si>
  <si>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</si>
  <si>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</si>
  <si>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</si>
  <si>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</si>
  <si>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</si>
  <si>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</si>
  <si>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</si>
  <si>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</si>
  <si>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</si>
  <si>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</si>
  <si>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</si>
  <si>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</si>
  <si>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</si>
  <si>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</si>
  <si>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</si>
  <si>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</si>
  <si>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</si>
  <si>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</si>
  <si>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</si>
  <si>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</si>
  <si>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</si>
  <si>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</si>
  <si>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</si>
  <si>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</si>
  <si>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</si>
  <si>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</si>
  <si>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</si>
  <si>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</si>
  <si>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</si>
  <si>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</si>
  <si>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</si>
  <si>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</si>
  <si>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</si>
  <si>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</si>
  <si>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</si>
  <si>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</si>
  <si>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</si>
  <si>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</si>
  <si>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</si>
  <si>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</si>
  <si>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</si>
  <si>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</si>
  <si>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</si>
  <si>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</si>
  <si>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</si>
  <si>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</si>
  <si>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</si>
  <si>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</si>
  <si>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</si>
  <si>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</si>
  <si>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</si>
  <si>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</si>
  <si>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</si>
  <si>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</si>
  <si>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</si>
  <si>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</si>
  <si>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</si>
  <si>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</si>
  <si>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</si>
  <si>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</si>
  <si>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</si>
  <si>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</si>
  <si>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</si>
  <si>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</si>
  <si>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</si>
  <si>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</si>
  <si>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</si>
  <si>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</si>
  <si>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</si>
  <si>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</si>
  <si>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</si>
  <si>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</si>
  <si>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</si>
  <si>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</si>
  <si>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</si>
  <si>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</si>
  <si>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</si>
  <si>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</si>
  <si>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</si>
  <si>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</si>
  <si>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</si>
  <si>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</si>
  <si>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</si>
  <si>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</si>
  <si>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</si>
  <si>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</si>
  <si>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</si>
  <si>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</si>
  <si>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</si>
  <si>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</si>
  <si>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</si>
  <si>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</si>
  <si>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</si>
  <si>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</si>
  <si>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</si>
  <si>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</si>
  <si>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</si>
  <si>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</si>
  <si>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</si>
  <si>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</si>
  <si>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</si>
  <si>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</si>
  <si>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</si>
  <si>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</si>
  <si>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</si>
  <si>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</si>
  <si>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</si>
  <si>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</si>
  <si>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</si>
  <si>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</si>
  <si>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</si>
  <si>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</si>
  <si>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</si>
  <si>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</si>
  <si>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</si>
  <si>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</si>
  <si>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</si>
  <si>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</si>
  <si>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</si>
  <si>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</si>
  <si>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</si>
  <si>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</si>
  <si>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</si>
  <si>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</si>
  <si>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</si>
  <si>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</si>
  <si>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</si>
  <si>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</si>
  <si>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</si>
  <si>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</si>
  <si>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</si>
  <si>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</si>
  <si>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</si>
  <si>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</si>
  <si>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</si>
  <si>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</si>
  <si>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</si>
  <si>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</si>
  <si>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</si>
  <si>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</si>
  <si>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</si>
  <si>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</si>
  <si>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</si>
  <si>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</si>
  <si>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</si>
  <si>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</si>
  <si>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</si>
  <si>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</si>
  <si>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</si>
  <si>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</si>
  <si>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</si>
  <si>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</si>
  <si>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</si>
  <si>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</si>
  <si>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</si>
  <si>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</si>
  <si>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</si>
  <si>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</si>
  <si>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</si>
  <si>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</si>
  <si>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</si>
  <si>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</si>
  <si>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</si>
  <si>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</si>
  <si>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</si>
  <si>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</si>
  <si>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</si>
  <si>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</si>
  <si>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</si>
  <si>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</si>
  <si>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</si>
  <si>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</si>
  <si>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</si>
  <si>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</si>
  <si>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</si>
  <si>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</si>
  <si>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</si>
  <si>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</si>
  <si>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</si>
  <si>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</si>
  <si>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</si>
  <si>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</si>
  <si>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</si>
  <si>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</si>
  <si>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</si>
  <si>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</si>
  <si>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</si>
  <si>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</si>
  <si>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</si>
  <si>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</si>
  <si>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</si>
  <si>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</si>
  <si>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</si>
  <si>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</si>
  <si>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</si>
  <si>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</si>
  <si>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</si>
  <si>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</si>
  <si>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</si>
  <si>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</si>
  <si>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</si>
  <si>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</si>
  <si>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</si>
  <si>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</si>
  <si>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</si>
  <si>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</si>
  <si>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</si>
  <si>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</si>
  <si>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</si>
  <si>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</si>
  <si>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</si>
  <si>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</si>
  <si>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</si>
  <si>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</si>
  <si>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</si>
  <si>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</si>
  <si>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</si>
  <si>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</si>
  <si>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</si>
  <si>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</si>
  <si>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</si>
  <si>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</si>
  <si>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</si>
  <si>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</si>
  <si>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</si>
  <si>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</si>
  <si>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</si>
  <si>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</si>
  <si>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</si>
  <si>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</si>
  <si>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</si>
  <si>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</si>
  <si>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</si>
  <si>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</si>
  <si>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</si>
  <si>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</si>
  <si>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</si>
  <si>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</si>
  <si>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</si>
  <si>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</si>
  <si>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</si>
  <si>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</si>
  <si>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</si>
  <si>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</si>
  <si>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</si>
  <si>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</si>
  <si>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</si>
  <si>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</si>
  <si>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</si>
  <si>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</si>
  <si>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</si>
  <si>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</si>
  <si>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</si>
  <si>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</si>
  <si>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</si>
  <si>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</si>
  <si>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</si>
  <si>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</si>
  <si>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</si>
  <si>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</si>
  <si>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</si>
  <si>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</si>
  <si>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</si>
  <si>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</si>
  <si>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</si>
  <si>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</si>
  <si>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</si>
  <si>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</si>
  <si>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</si>
  <si>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</si>
  <si>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</si>
  <si>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</si>
  <si>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</si>
  <si>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</si>
  <si>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</si>
  <si>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</si>
  <si>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</si>
  <si>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</si>
  <si>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</si>
  <si>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</si>
  <si>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</si>
  <si>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</si>
  <si>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</si>
  <si>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</si>
  <si>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</si>
  <si>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</si>
  <si>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</si>
  <si>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</si>
  <si>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</si>
  <si>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</si>
  <si>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</si>
  <si>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</si>
  <si>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</si>
  <si>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</si>
  <si>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</si>
  <si>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</si>
  <si>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</si>
  <si>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</si>
  <si>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</si>
  <si>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</si>
  <si>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</si>
  <si>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</si>
  <si>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</si>
  <si>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</si>
  <si>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</si>
  <si>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</si>
  <si>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</si>
  <si>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</si>
  <si>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</si>
  <si>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</si>
  <si>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</si>
  <si>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</si>
  <si>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</si>
  <si>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</si>
  <si>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</si>
  <si>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</si>
  <si>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</si>
  <si>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</si>
  <si>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</si>
  <si>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</si>
  <si>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</si>
  <si>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</si>
  <si>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</si>
  <si>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</si>
  <si>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</si>
  <si>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</si>
  <si>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</si>
  <si>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</si>
  <si>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</si>
  <si>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</si>
  <si>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</si>
  <si>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</si>
  <si>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</si>
  <si>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</si>
  <si>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</si>
  <si>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</si>
  <si>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</si>
  <si>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</si>
  <si>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</si>
  <si>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</si>
  <si>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</si>
  <si>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</si>
  <si>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</si>
  <si>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</si>
  <si>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</si>
  <si>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</si>
  <si>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</si>
  <si>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</si>
  <si>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</si>
  <si>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</si>
  <si>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</si>
  <si>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</si>
  <si>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</si>
  <si>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</si>
  <si>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</si>
  <si>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</si>
  <si>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</si>
  <si>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</si>
  <si>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</si>
  <si>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</si>
  <si>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</si>
  <si>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</si>
  <si>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</si>
  <si>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</si>
  <si>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</si>
  <si>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</si>
  <si>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</si>
  <si>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</si>
  <si>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</si>
  <si>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</si>
  <si>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</si>
  <si>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</si>
  <si>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</si>
  <si>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</si>
  <si>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</si>
  <si>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</si>
  <si>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</si>
  <si>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</si>
  <si>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</si>
  <si>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</si>
  <si>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</si>
  <si>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</si>
  <si>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</si>
  <si>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</si>
  <si>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</si>
  <si>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</si>
  <si>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</si>
  <si>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</si>
  <si>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</si>
  <si>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</si>
  <si>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</si>
  <si>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</si>
  <si>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</si>
  <si>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</si>
  <si>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</si>
  <si>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</si>
  <si>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</si>
  <si>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</si>
  <si>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</si>
  <si>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</si>
  <si>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</si>
  <si>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</si>
  <si>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</si>
  <si>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</si>
  <si>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</si>
  <si>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</si>
  <si>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</si>
  <si>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</si>
  <si>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</si>
  <si>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</si>
  <si>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</si>
  <si>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</si>
  <si>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</si>
  <si>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</si>
  <si>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</si>
  <si>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</si>
  <si>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</si>
  <si>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</si>
  <si>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</si>
  <si>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</si>
  <si>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</si>
  <si>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</si>
  <si>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</si>
  <si>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</si>
  <si>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</si>
  <si>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</si>
  <si>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</si>
  <si>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</si>
  <si>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</si>
  <si>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</si>
  <si>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</si>
  <si>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</si>
  <si>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</si>
  <si>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</si>
  <si>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</si>
  <si>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</si>
  <si>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</si>
  <si>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</si>
  <si>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</si>
  <si>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</si>
  <si>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</si>
  <si>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</si>
  <si>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</si>
  <si>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</si>
  <si>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</si>
  <si>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</si>
  <si>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</si>
  <si>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</si>
  <si>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</si>
  <si>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</si>
  <si>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</si>
  <si>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</si>
  <si>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</si>
  <si>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</si>
  <si>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</si>
  <si>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</si>
  <si>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</si>
  <si>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</si>
  <si>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</si>
  <si>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</si>
  <si>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</si>
  <si>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</si>
  <si>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</si>
  <si>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</si>
  <si>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</si>
  <si>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</si>
  <si>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</si>
  <si>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</si>
  <si>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</si>
  <si>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</si>
  <si>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</si>
  <si>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</si>
  <si>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</si>
  <si>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</si>
  <si>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</si>
  <si>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</si>
  <si>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</si>
  <si>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</si>
  <si>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</si>
  <si>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</si>
  <si>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</si>
  <si>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</si>
  <si>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</si>
  <si>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</si>
  <si>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</si>
  <si>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</si>
  <si>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</si>
  <si>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</si>
  <si>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</si>
  <si>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</si>
  <si>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</si>
  <si>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</si>
  <si>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</si>
  <si>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</si>
  <si>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</si>
  <si>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</si>
  <si>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</si>
  <si>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</si>
  <si>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</si>
  <si>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</si>
  <si>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</si>
  <si>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</si>
  <si>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</si>
  <si>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</si>
  <si>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</si>
  <si>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</si>
  <si>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</si>
  <si>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</si>
  <si>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</si>
  <si>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</si>
  <si>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</si>
  <si>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</si>
  <si>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</si>
  <si>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</si>
  <si>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</si>
  <si>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</si>
  <si>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</si>
  <si>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</si>
  <si>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</si>
  <si>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</si>
  <si>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</si>
  <si>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</si>
  <si>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</si>
  <si>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</si>
  <si>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</si>
  <si>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</si>
  <si>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</si>
  <si>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</si>
  <si>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</si>
  <si>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</si>
  <si>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</si>
  <si>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</si>
  <si>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</si>
  <si>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</si>
  <si>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</si>
  <si>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</si>
  <si>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</si>
  <si>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</si>
  <si>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</si>
  <si>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</si>
  <si>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</si>
  <si>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</si>
  <si>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</si>
  <si>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</si>
  <si>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</si>
  <si>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</si>
  <si>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</si>
  <si>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</si>
  <si>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</si>
  <si>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</si>
  <si>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</si>
  <si>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</si>
  <si>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</si>
  <si>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</si>
  <si>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</si>
  <si>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</si>
  <si>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</si>
  <si>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</si>
  <si>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</si>
  <si>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</si>
  <si>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</si>
  <si>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</si>
  <si>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</si>
  <si>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</si>
  <si>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</si>
  <si>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</si>
  <si>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</si>
  <si>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</si>
  <si>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</si>
  <si>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</si>
  <si>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</si>
  <si>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</si>
  <si>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</si>
  <si>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</si>
  <si>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</si>
  <si>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</si>
  <si>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</si>
  <si>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</si>
  <si>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</si>
  <si>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</si>
  <si>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</si>
  <si>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</si>
  <si>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</si>
  <si>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</si>
  <si>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</si>
  <si>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</si>
  <si>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</si>
  <si>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</si>
  <si>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</si>
  <si>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</si>
  <si>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</si>
  <si>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</si>
  <si>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</si>
  <si>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</si>
  <si>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</si>
  <si>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</si>
  <si>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</si>
  <si>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</si>
  <si>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</si>
  <si>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</si>
  <si>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</si>
  <si>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</si>
  <si>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</si>
  <si>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</si>
  <si>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</si>
  <si>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</si>
  <si>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</si>
  <si>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</si>
  <si>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</si>
  <si>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</si>
  <si>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</si>
  <si>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</si>
  <si>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</si>
  <si>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</si>
  <si>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</si>
  <si>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</si>
  <si>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</si>
  <si>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</si>
  <si>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</si>
  <si>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</si>
  <si>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</si>
  <si>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</si>
  <si>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</si>
  <si>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</si>
  <si>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</si>
  <si>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</si>
  <si>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</si>
  <si>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</si>
  <si>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</si>
  <si>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</si>
  <si>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</si>
  <si>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</si>
  <si>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</si>
  <si>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</si>
  <si>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</si>
  <si>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</si>
  <si>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</si>
  <si>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</si>
  <si>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</si>
  <si>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</si>
  <si>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</si>
  <si>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</si>
  <si>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</si>
  <si>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</si>
  <si>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</si>
  <si>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</si>
  <si>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</si>
  <si>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</si>
  <si>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</si>
  <si>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</si>
  <si>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</si>
  <si>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</si>
  <si>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</si>
  <si>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</si>
  <si>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</si>
  <si>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</si>
  <si>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</si>
  <si>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</si>
  <si>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</si>
  <si>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</si>
  <si>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</si>
  <si>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</si>
  <si>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</si>
  <si>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</si>
  <si>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</si>
  <si>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</si>
  <si>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</si>
  <si>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</si>
  <si>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</si>
  <si>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</si>
  <si>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</si>
  <si>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</si>
  <si>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</si>
  <si>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</si>
  <si>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</si>
  <si>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</si>
  <si>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</si>
  <si>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</si>
  <si>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</si>
  <si>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</si>
  <si>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</si>
  <si>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</si>
  <si>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</si>
  <si>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</si>
  <si>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</si>
  <si>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</si>
  <si>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</si>
  <si>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</si>
  <si>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</si>
  <si>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</si>
  <si>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</si>
  <si>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</si>
  <si>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</si>
  <si>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</si>
  <si>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</si>
  <si>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</si>
  <si>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</si>
  <si>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</si>
  <si>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</si>
  <si>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</si>
  <si>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</si>
  <si>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</si>
  <si>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</si>
  <si>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</si>
  <si>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</si>
  <si>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</si>
  <si>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</si>
  <si>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</si>
  <si>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</si>
  <si>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</si>
  <si>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</si>
  <si>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</si>
  <si>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</si>
  <si>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</si>
  <si>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</si>
  <si>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</si>
  <si>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</si>
  <si>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</si>
  <si>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</si>
  <si>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</si>
  <si>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</si>
  <si>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</si>
  <si>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</si>
  <si>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</si>
  <si>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</si>
  <si>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</si>
  <si>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</si>
  <si>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</si>
  <si>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</si>
  <si>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</si>
  <si>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</si>
  <si>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</si>
  <si>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</si>
  <si>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</si>
  <si>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</si>
  <si>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</si>
  <si>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</si>
  <si>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</si>
  <si>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</si>
  <si>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</si>
  <si>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</si>
  <si>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</si>
  <si>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</si>
  <si>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</si>
  <si>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</si>
  <si>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</si>
  <si>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</si>
  <si>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</si>
  <si>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</si>
  <si>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</si>
  <si>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</si>
  <si>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</si>
  <si>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</si>
  <si>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</si>
  <si>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</si>
  <si>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</si>
  <si>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</si>
  <si>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</si>
  <si>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</si>
  <si>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</si>
  <si>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</si>
  <si>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</si>
  <si>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</si>
  <si>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</si>
  <si>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</si>
  <si>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</si>
  <si>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</si>
  <si>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</si>
  <si>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</si>
  <si>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</si>
  <si>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</si>
  <si>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</si>
  <si>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</si>
  <si>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</si>
  <si>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</si>
  <si>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</si>
  <si>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</si>
  <si>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</si>
  <si>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</si>
  <si>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</si>
  <si>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</si>
  <si>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</si>
  <si>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</si>
  <si>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</si>
  <si>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</si>
  <si>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</si>
  <si>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</si>
  <si>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</si>
  <si>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</si>
  <si>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</si>
  <si>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</si>
  <si>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</si>
  <si>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</si>
  <si>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</si>
  <si>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</si>
  <si>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</si>
  <si>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</si>
  <si>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</si>
  <si>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</si>
  <si>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</si>
  <si>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</si>
  <si>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</si>
  <si>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</si>
  <si>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</si>
  <si>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</si>
  <si>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</si>
  <si>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</si>
  <si>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</si>
  <si>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</si>
  <si>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</si>
  <si>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</si>
  <si>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</si>
  <si>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</si>
  <si>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</si>
  <si>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</si>
  <si>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</si>
  <si>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</si>
  <si>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</si>
  <si>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</si>
  <si>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</si>
  <si>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</si>
  <si>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</si>
  <si>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</si>
  <si>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</si>
  <si>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</si>
  <si>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</si>
  <si>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</si>
  <si>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</si>
  <si>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</si>
  <si>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</si>
  <si>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</si>
  <si>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</si>
  <si>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</si>
  <si>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</si>
  <si>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</si>
  <si>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</si>
  <si>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</si>
  <si>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</si>
  <si>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</si>
  <si>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</si>
  <si>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</si>
  <si>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</si>
  <si>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</si>
  <si>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</si>
  <si>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</si>
  <si>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</si>
  <si>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</si>
  <si>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</si>
  <si>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</si>
  <si>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</si>
  <si>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</si>
  <si>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</si>
  <si>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</si>
  <si>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</si>
  <si>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</si>
  <si>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</si>
  <si>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</si>
  <si>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</si>
  <si>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</si>
  <si>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</si>
  <si>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</si>
  <si>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</si>
  <si>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</si>
  <si>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</si>
  <si>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</si>
  <si>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</si>
  <si>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</si>
  <si>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</si>
  <si>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</si>
  <si>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</si>
  <si>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</si>
  <si>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</si>
  <si>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</si>
  <si>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</si>
  <si>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</si>
  <si>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</si>
  <si>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</si>
  <si>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</si>
  <si>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</si>
  <si>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</si>
  <si>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</si>
  <si>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</si>
  <si>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</si>
  <si>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</si>
  <si>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</si>
  <si>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</si>
  <si>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</si>
  <si>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</si>
  <si>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</si>
  <si>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</si>
  <si>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</si>
  <si>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</si>
  <si>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</si>
  <si>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</si>
  <si>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</si>
  <si>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</si>
  <si>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</si>
  <si>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</si>
  <si>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</si>
  <si>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</si>
  <si>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</si>
  <si>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</si>
  <si>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</si>
  <si>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</si>
  <si>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</si>
  <si>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</si>
  <si>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</si>
  <si>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</si>
  <si>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</si>
  <si>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</si>
  <si>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</si>
  <si>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</si>
  <si>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</si>
  <si>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</si>
  <si>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</si>
  <si>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</si>
  <si>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</si>
  <si>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</si>
  <si>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</si>
  <si>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</si>
  <si>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</si>
  <si>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</si>
  <si>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</si>
  <si>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</si>
  <si>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</si>
  <si>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</si>
  <si>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</si>
  <si>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</si>
  <si>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</si>
  <si>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</si>
  <si>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</si>
  <si>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</si>
  <si>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</si>
  <si>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</si>
  <si>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</si>
  <si>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</si>
  <si>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</si>
  <si>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</si>
  <si>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</si>
  <si>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</si>
  <si>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</si>
  <si>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</si>
  <si>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</si>
  <si>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</si>
  <si>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</si>
  <si>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</si>
  <si>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</si>
  <si>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</si>
  <si>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</si>
  <si>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</si>
  <si>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</si>
  <si>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</si>
  <si>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</si>
  <si>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</si>
  <si>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</si>
  <si>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</si>
  <si>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</si>
  <si>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</si>
  <si>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</si>
  <si>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</si>
  <si>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</si>
  <si>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</si>
  <si>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</si>
  <si>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</si>
  <si>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</si>
  <si>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</si>
  <si>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</si>
  <si>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</si>
  <si>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</si>
  <si>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</si>
  <si>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</si>
  <si>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</si>
  <si>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</si>
  <si>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</si>
  <si>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</si>
  <si>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</si>
  <si>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</si>
  <si>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</si>
  <si>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</si>
  <si>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</si>
  <si>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</si>
  <si>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</si>
  <si>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</si>
  <si>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</si>
  <si>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</si>
  <si>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</si>
  <si>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</si>
  <si>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</si>
  <si>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</si>
  <si>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</si>
  <si>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</si>
  <si>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</si>
  <si>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</si>
  <si>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</si>
  <si>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</si>
  <si>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</si>
  <si>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</si>
  <si>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</si>
  <si>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</si>
  <si>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</si>
  <si>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</si>
  <si>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</si>
  <si>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</si>
  <si>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</si>
  <si>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</si>
  <si>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</si>
  <si>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</si>
  <si>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</si>
  <si>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</si>
  <si>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</si>
  <si>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</si>
  <si>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</si>
  <si>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</si>
  <si>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</si>
  <si>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</si>
  <si>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</si>
  <si>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</si>
  <si>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</si>
  <si>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</si>
  <si>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</si>
  <si>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</si>
  <si>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</si>
  <si>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</si>
  <si>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</si>
  <si>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</si>
  <si>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</si>
  <si>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</si>
  <si>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</si>
  <si>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</si>
  <si>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</si>
  <si>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</si>
  <si>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</si>
  <si>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</si>
  <si>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</si>
  <si>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</si>
  <si>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</si>
  <si>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</si>
  <si>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</si>
  <si>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</si>
  <si>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</si>
  <si>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</si>
  <si>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</si>
  <si>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</si>
  <si>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</si>
  <si>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</si>
  <si>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</si>
  <si>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</si>
  <si>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</si>
  <si>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</si>
  <si>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</si>
  <si>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</si>
  <si>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</si>
  <si>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</si>
  <si>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</si>
  <si>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</si>
  <si>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</si>
  <si>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</si>
  <si>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</si>
  <si>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</si>
  <si>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</si>
  <si>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</si>
  <si>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</si>
  <si>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</si>
  <si>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</si>
  <si>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</si>
  <si>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</si>
  <si>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</si>
  <si>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</si>
  <si>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</si>
  <si>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</si>
  <si>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</si>
  <si>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</si>
  <si>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</si>
  <si>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</si>
  <si>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</si>
  <si>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</si>
  <si>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</si>
  <si>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</si>
  <si>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</si>
  <si>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</si>
  <si>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</si>
  <si>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</si>
  <si>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</si>
  <si>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</si>
  <si>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</si>
  <si>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</si>
  <si>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</si>
  <si>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</si>
  <si>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</si>
  <si>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</si>
  <si>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</si>
  <si>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</si>
  <si>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</si>
  <si>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</si>
  <si>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</si>
  <si>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</si>
  <si>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</si>
  <si>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</si>
  <si>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</si>
  <si>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</si>
  <si>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</si>
  <si>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</si>
  <si>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</si>
  <si>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</si>
  <si>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</si>
  <si>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</si>
  <si>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</si>
  <si>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</si>
  <si>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</si>
  <si>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</si>
  <si>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</si>
  <si>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</si>
  <si>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</si>
  <si>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</si>
  <si>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</si>
  <si>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</si>
  <si>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</si>
  <si>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</si>
  <si>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</si>
  <si>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</si>
  <si>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</si>
  <si>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</si>
  <si>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</si>
  <si>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</si>
  <si>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</si>
  <si>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</si>
  <si>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</si>
  <si>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</si>
  <si>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</si>
  <si>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</si>
  <si>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</si>
  <si>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</si>
  <si>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</si>
  <si>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</si>
  <si>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</si>
  <si>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</si>
  <si>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</si>
  <si>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</si>
  <si>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</si>
  <si>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</si>
  <si>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</si>
  <si>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</si>
  <si>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</si>
  <si>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</si>
  <si>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</si>
  <si>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</si>
  <si>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</si>
  <si>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</si>
  <si>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</si>
  <si>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</si>
  <si>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</si>
  <si>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</si>
  <si>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</si>
  <si>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</si>
  <si>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</si>
  <si>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</si>
  <si>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</si>
  <si>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</si>
  <si>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</si>
  <si>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</si>
  <si>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</si>
  <si>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</si>
  <si>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</si>
  <si>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</si>
  <si>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</si>
  <si>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</si>
  <si>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</si>
  <si>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</si>
  <si>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</si>
  <si>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</si>
  <si>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</si>
  <si>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</si>
  <si>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</si>
  <si>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</si>
  <si>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</si>
  <si>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</si>
  <si>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</si>
  <si>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</si>
  <si>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</si>
  <si>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</si>
  <si>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</si>
  <si>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</si>
  <si>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</si>
  <si>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</si>
  <si>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</si>
  <si>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</si>
  <si>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</si>
  <si>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</si>
  <si>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</si>
  <si>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</si>
  <si>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</si>
  <si>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</si>
  <si>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</si>
  <si>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</si>
  <si>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</si>
  <si>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</si>
  <si>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</si>
  <si>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</si>
  <si>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</si>
  <si>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</si>
  <si>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</si>
  <si>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</si>
  <si>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</si>
  <si>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</si>
  <si>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</si>
  <si>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</si>
  <si>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</si>
  <si>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</si>
  <si>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</si>
  <si>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</si>
  <si>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</si>
  <si>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</si>
  <si>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</si>
  <si>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</si>
  <si>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</si>
  <si>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</si>
  <si>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</si>
  <si>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</si>
  <si>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</si>
  <si>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</si>
  <si>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</si>
  <si>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</si>
  <si>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</si>
  <si>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</si>
  <si>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</si>
  <si>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</si>
  <si>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</si>
  <si>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</si>
  <si>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</si>
  <si>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</si>
  <si>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</si>
  <si>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</si>
  <si>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</si>
  <si>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</si>
  <si>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</si>
  <si>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</si>
  <si>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</si>
  <si>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</si>
  <si>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</si>
  <si>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</si>
  <si>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</si>
  <si>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</si>
  <si>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</si>
  <si>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</si>
  <si>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</si>
  <si>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</si>
  <si>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</si>
  <si>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</si>
  <si>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</si>
  <si>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</si>
  <si>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</si>
  <si>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</si>
  <si>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</si>
  <si>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</si>
  <si>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</si>
  <si>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</si>
  <si>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</si>
  <si>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</si>
  <si>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</si>
  <si>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</si>
  <si>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</si>
  <si>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</si>
  <si>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</si>
  <si>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</si>
  <si>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</si>
  <si>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</si>
  <si>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</si>
  <si>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</si>
  <si>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</si>
  <si>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</si>
  <si>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</si>
  <si>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</si>
  <si>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</si>
  <si>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</si>
  <si>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</si>
  <si>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</si>
  <si>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</si>
  <si>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</si>
  <si>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</si>
  <si>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</si>
  <si>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</si>
  <si>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</si>
  <si>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</si>
  <si>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</si>
  <si>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</si>
  <si>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</si>
  <si>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</si>
  <si>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</si>
  <si>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</si>
  <si>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</si>
  <si>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</si>
  <si>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</si>
  <si>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</si>
  <si>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</si>
  <si>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</si>
  <si>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</si>
  <si>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</si>
  <si>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</si>
  <si>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</si>
  <si>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</si>
  <si>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</si>
  <si>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</si>
  <si>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</si>
  <si>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</si>
  <si>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</si>
  <si>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</si>
  <si>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</si>
  <si>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</si>
  <si>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</si>
  <si>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</si>
  <si>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</si>
  <si>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</si>
  <si>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</si>
  <si>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</si>
  <si>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</si>
  <si>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</si>
  <si>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</si>
  <si>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</si>
  <si>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</si>
  <si>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</si>
  <si>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</si>
  <si>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</si>
  <si>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</si>
  <si>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</si>
  <si>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</si>
  <si>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</si>
  <si>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</si>
  <si>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</si>
  <si>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</si>
  <si>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</si>
  <si>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</si>
  <si>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</si>
  <si>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</si>
  <si>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</si>
  <si>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</si>
  <si>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</si>
  <si>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</si>
  <si>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</si>
  <si>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</si>
  <si>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</si>
  <si>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</si>
  <si>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</si>
  <si>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</si>
  <si>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</si>
  <si>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</si>
  <si>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</si>
  <si>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</si>
  <si>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</si>
  <si>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</si>
  <si>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</si>
  <si>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</si>
  <si>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</si>
  <si>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</si>
  <si>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</si>
  <si>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</si>
  <si>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</si>
  <si>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</si>
  <si>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</si>
  <si>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</si>
  <si>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</si>
  <si>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</si>
  <si>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</si>
  <si>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</si>
  <si>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</si>
  <si>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</si>
  <si>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</si>
  <si>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</si>
  <si>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</si>
  <si>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</si>
  <si>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</si>
  <si>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</si>
  <si>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</si>
  <si>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</si>
  <si>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</si>
  <si>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</si>
  <si>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</si>
  <si>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</si>
  <si>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</si>
  <si>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</si>
  <si>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</si>
  <si>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</si>
  <si>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</si>
  <si>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</si>
  <si>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</si>
  <si>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</si>
  <si>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</si>
  <si>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</si>
  <si>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</si>
  <si>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</si>
  <si>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</si>
  <si>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</si>
  <si>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</si>
  <si>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</si>
  <si>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</si>
  <si>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</si>
  <si>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</si>
  <si>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</si>
  <si>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</si>
  <si>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</si>
  <si>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</si>
  <si>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</si>
  <si>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</si>
  <si>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</si>
  <si>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</si>
  <si>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</si>
  <si>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</si>
  <si>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</si>
  <si>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</si>
  <si>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</si>
  <si>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</si>
  <si>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</si>
  <si>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</si>
  <si>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</si>
  <si>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</si>
  <si>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</si>
  <si>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</si>
  <si>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</si>
  <si>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</si>
  <si>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</si>
  <si>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</si>
  <si>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</si>
  <si>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</si>
  <si>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</si>
  <si>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</si>
  <si>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</si>
  <si>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</si>
  <si>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</si>
  <si>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</si>
  <si>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</si>
  <si>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</si>
  <si>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</si>
  <si>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</si>
  <si>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</si>
  <si>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</si>
  <si>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</si>
  <si>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</si>
  <si>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</si>
  <si>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</si>
  <si>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</si>
  <si>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</si>
  <si>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</si>
  <si>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</si>
  <si>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</si>
  <si>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</si>
  <si>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</si>
  <si>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</si>
  <si>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</si>
  <si>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</si>
  <si>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</si>
  <si>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</si>
  <si>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</si>
  <si>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</si>
  <si>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</si>
  <si>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</si>
  <si>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</si>
  <si>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</si>
  <si>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</si>
  <si>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</si>
  <si>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</si>
  <si>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</si>
  <si>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</si>
  <si>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</si>
  <si>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</si>
  <si>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</si>
  <si>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</si>
  <si>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</si>
  <si>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</si>
  <si>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</si>
  <si>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</si>
  <si>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</si>
  <si>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</si>
  <si>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</si>
  <si>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</si>
  <si>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</si>
  <si>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</si>
  <si>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</si>
  <si>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</si>
  <si>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</si>
  <si>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</si>
  <si>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</si>
  <si>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</si>
  <si>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</si>
  <si>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</si>
  <si>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</si>
  <si>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</si>
  <si>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</si>
  <si>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</si>
  <si>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</si>
  <si>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</si>
  <si>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</si>
  <si>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</si>
  <si>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</si>
  <si>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</si>
  <si>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</si>
  <si>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</si>
  <si>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</si>
  <si>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</si>
  <si>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</si>
  <si>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</si>
  <si>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</si>
  <si>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</si>
  <si>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</si>
  <si>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</si>
  <si>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</si>
  <si>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</si>
  <si>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</si>
  <si>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</si>
  <si>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</si>
  <si>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</si>
  <si>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</si>
  <si>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</si>
  <si>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</si>
  <si>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</si>
  <si>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</si>
  <si>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</si>
  <si>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</si>
  <si>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</si>
  <si>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</si>
  <si>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</si>
  <si>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</si>
  <si>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</si>
  <si>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</si>
  <si>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</si>
  <si>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</si>
  <si>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</si>
  <si>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</si>
  <si>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</si>
  <si>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</si>
  <si>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</si>
  <si>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</si>
  <si>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</si>
  <si>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</si>
  <si>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</si>
  <si>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</si>
  <si>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</si>
  <si>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</si>
  <si>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</si>
  <si>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</si>
  <si>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</si>
  <si>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</si>
  <si>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</si>
  <si>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</si>
  <si>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</si>
  <si>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</si>
  <si>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</si>
  <si>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</si>
  <si>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</si>
  <si>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</si>
  <si>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</si>
  <si>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</si>
  <si>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</si>
  <si>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</si>
  <si>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</si>
  <si>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</si>
  <si>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</si>
  <si>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</si>
  <si>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</si>
  <si>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</si>
  <si>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</si>
  <si>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</si>
  <si>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</si>
  <si>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</si>
  <si>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</si>
  <si>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</si>
  <si>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</si>
  <si>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</si>
  <si>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</si>
  <si>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</si>
  <si>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</si>
  <si>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</si>
  <si>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</si>
  <si>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</si>
  <si>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</si>
  <si>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</si>
  <si>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</si>
  <si>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</si>
  <si>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</si>
  <si>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</si>
  <si>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</si>
  <si>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</si>
  <si>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</si>
  <si>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</si>
  <si>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</si>
  <si>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</si>
  <si>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</si>
  <si>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</si>
  <si>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</si>
  <si>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</si>
  <si>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</si>
  <si>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</si>
  <si>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</si>
  <si>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</si>
  <si>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</si>
  <si>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</si>
  <si>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</si>
  <si>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</si>
  <si>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</si>
  <si>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</si>
  <si>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</si>
  <si>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</si>
  <si>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</si>
  <si>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</si>
  <si>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</si>
  <si>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</si>
  <si>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</si>
  <si>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</si>
  <si>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</si>
  <si>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</si>
  <si>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</si>
  <si>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</si>
  <si>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</si>
  <si>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</si>
  <si>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</si>
  <si>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</si>
  <si>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</si>
  <si>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</si>
  <si>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</si>
  <si>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</si>
  <si>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</si>
  <si>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</si>
  <si>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</si>
  <si>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</si>
  <si>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</si>
  <si>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</si>
  <si>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</si>
  <si>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</si>
  <si>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</si>
  <si>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</si>
  <si>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</si>
  <si>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</si>
  <si>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</si>
  <si>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</si>
  <si>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</si>
  <si>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</si>
  <si>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</si>
  <si>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</si>
  <si>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</si>
  <si>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</si>
  <si>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</si>
  <si>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</si>
  <si>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</si>
  <si>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</si>
  <si>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</si>
  <si>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</si>
  <si>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</si>
  <si>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</si>
  <si>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</si>
  <si>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</si>
  <si>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</si>
  <si>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</si>
  <si>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</si>
  <si>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</si>
  <si>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</si>
  <si>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</si>
  <si>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</si>
  <si>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</si>
  <si>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</si>
  <si>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</si>
  <si>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</si>
  <si>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</si>
  <si>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</si>
  <si>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</si>
  <si>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</si>
  <si>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</si>
  <si>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</si>
  <si>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</si>
  <si>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</si>
  <si>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</si>
  <si>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</si>
  <si>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</si>
  <si>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</si>
  <si>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</si>
  <si>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</si>
  <si>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</si>
  <si>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</si>
  <si>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</si>
  <si>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</si>
  <si>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</si>
  <si>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</si>
  <si>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</si>
  <si>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</si>
  <si>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</si>
  <si>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</si>
  <si>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</si>
  <si>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</si>
  <si>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</si>
  <si>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</si>
  <si>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</si>
  <si>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</si>
  <si>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</si>
  <si>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</si>
  <si>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</si>
  <si>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</si>
  <si>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</si>
  <si>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</si>
  <si>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</si>
  <si>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</si>
  <si>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</si>
  <si>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</si>
  <si>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</si>
  <si>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</si>
  <si>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</si>
  <si>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</si>
  <si>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</si>
  <si>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</si>
  <si>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</si>
  <si>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</si>
  <si>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</si>
  <si>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</si>
  <si>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</si>
  <si>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</si>
  <si>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</si>
  <si>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</si>
  <si>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</si>
  <si>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</si>
  <si>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</si>
  <si>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</si>
  <si>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</si>
  <si>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</si>
  <si>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</si>
  <si>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</si>
  <si>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</si>
  <si>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</si>
  <si>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</si>
  <si>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</si>
  <si>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</si>
  <si>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</si>
  <si>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</si>
  <si>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</si>
  <si>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</si>
  <si>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</si>
  <si>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</si>
  <si>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</si>
  <si>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</si>
  <si>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</si>
  <si>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</si>
  <si>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</si>
  <si>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</si>
  <si>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</si>
  <si>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</si>
  <si>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</si>
  <si>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</si>
  <si>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</si>
  <si>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</si>
  <si>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</si>
  <si>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</si>
  <si>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</si>
  <si>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</si>
  <si>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</si>
  <si>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</si>
  <si>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</si>
  <si>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</si>
  <si>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</si>
  <si>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</si>
  <si>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</si>
  <si>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</si>
  <si>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</si>
  <si>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</si>
  <si>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</si>
  <si>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</si>
  <si>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</si>
  <si>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</si>
  <si>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</si>
  <si>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</si>
  <si>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</si>
  <si>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</si>
  <si>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</si>
  <si>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</si>
  <si>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</si>
  <si>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</si>
  <si>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</si>
  <si>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</si>
  <si>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</si>
  <si>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</si>
  <si>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</si>
  <si>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</si>
  <si>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</si>
  <si>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</si>
  <si>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</si>
  <si>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</si>
  <si>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</si>
  <si>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</si>
  <si>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</si>
  <si>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</si>
  <si>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</si>
  <si>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</si>
  <si>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</si>
  <si>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</si>
  <si>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</si>
  <si>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</si>
  <si>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</si>
  <si>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</si>
  <si>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</si>
  <si>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</si>
  <si>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</si>
  <si>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</si>
  <si>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</si>
  <si>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</si>
  <si>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</si>
  <si>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</si>
  <si>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</si>
  <si>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</si>
  <si>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</si>
  <si>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</si>
  <si>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</si>
  <si>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</si>
  <si>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</si>
  <si>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</si>
  <si>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</si>
  <si>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</si>
  <si>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</si>
  <si>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</si>
  <si>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</si>
  <si>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</si>
  <si>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</si>
  <si>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</si>
  <si>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</si>
  <si>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</si>
  <si>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</si>
  <si>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</si>
  <si>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</si>
  <si>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</si>
  <si>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</si>
  <si>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</si>
  <si>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</si>
  <si>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</si>
  <si>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</si>
  <si>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</si>
  <si>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</si>
  <si>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</si>
  <si>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</si>
  <si>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</si>
  <si>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</si>
  <si>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</si>
  <si>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</si>
  <si>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</si>
  <si>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</si>
  <si>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</si>
  <si>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</si>
  <si>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</si>
  <si>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</si>
  <si>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</si>
  <si>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</si>
  <si>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</si>
  <si>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</si>
  <si>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</si>
  <si>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</si>
  <si>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</si>
  <si>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</si>
  <si>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</si>
  <si>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</si>
  <si>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</si>
  <si>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</si>
  <si>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</si>
  <si>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</si>
  <si>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</si>
  <si>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</si>
  <si>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</si>
  <si>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</si>
  <si>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</si>
  <si>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</si>
  <si>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</si>
  <si>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</si>
  <si>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</si>
  <si>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</si>
  <si>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</si>
  <si>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</si>
  <si>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</si>
  <si>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</si>
  <si>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</si>
  <si>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</si>
  <si>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</si>
  <si>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</si>
  <si>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</si>
  <si>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</si>
  <si>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</si>
  <si>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</si>
  <si>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</si>
  <si>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</si>
  <si>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</si>
  <si>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</si>
  <si>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</si>
  <si>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</si>
  <si>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</si>
  <si>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</si>
  <si>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</si>
  <si>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</si>
  <si>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</si>
  <si>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</si>
  <si>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</si>
  <si>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</si>
  <si>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</si>
  <si>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</si>
  <si>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</si>
  <si>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</si>
  <si>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</si>
  <si>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</si>
  <si>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</si>
  <si>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</si>
  <si>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</si>
  <si>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</si>
  <si>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</si>
  <si>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</si>
  <si>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</si>
  <si>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</si>
  <si>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</si>
  <si>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</si>
  <si>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</si>
  <si>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</si>
  <si>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</si>
  <si>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</si>
  <si>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</si>
  <si>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</si>
  <si>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</si>
  <si>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</si>
  <si>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</si>
  <si>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</si>
  <si>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</si>
  <si>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</si>
  <si>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</si>
  <si>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</si>
  <si>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</si>
  <si>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</si>
  <si>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</si>
  <si>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</si>
  <si>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</si>
  <si>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</si>
  <si>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</si>
  <si>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</si>
  <si>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</si>
  <si>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</si>
  <si>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</si>
  <si>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</si>
  <si>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</si>
  <si>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</si>
  <si>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</si>
  <si>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</si>
  <si>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</si>
  <si>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</si>
  <si>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</si>
  <si>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</si>
  <si>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</si>
  <si>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</si>
  <si>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</si>
  <si>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</si>
  <si>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</si>
  <si>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</si>
  <si>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</si>
  <si>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</si>
  <si>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</si>
  <si>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</si>
  <si>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</si>
  <si>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</si>
  <si>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</si>
  <si>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</si>
  <si>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</si>
  <si>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</si>
  <si>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</si>
  <si>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</si>
  <si>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</si>
  <si>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</si>
  <si>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</si>
  <si>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</si>
  <si>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</si>
  <si>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</si>
  <si>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</si>
  <si>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</si>
  <si>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</si>
  <si>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</si>
  <si>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</si>
  <si>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</si>
  <si>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</si>
  <si>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</si>
  <si>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</si>
  <si>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</si>
  <si>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</si>
  <si>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</si>
  <si>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</si>
  <si>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</si>
  <si>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</si>
  <si>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</si>
  <si>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</si>
  <si>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</si>
  <si>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</si>
  <si>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</si>
  <si>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</si>
  <si>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</si>
  <si>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</si>
  <si>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</si>
  <si>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</si>
  <si>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</si>
  <si>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</si>
  <si>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</si>
  <si>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</si>
  <si>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</si>
  <si>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</si>
  <si>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</si>
  <si>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</si>
  <si>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</si>
  <si>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</si>
  <si>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</si>
  <si>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</si>
  <si>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</si>
  <si>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</si>
  <si>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</si>
  <si>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</si>
  <si>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</si>
  <si>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</si>
  <si>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</si>
  <si>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</si>
  <si>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</si>
  <si>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</si>
  <si>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</si>
  <si>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</si>
  <si>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</si>
  <si>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</si>
  <si>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</si>
  <si>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</si>
  <si>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</si>
  <si>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</si>
  <si>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</si>
  <si>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</si>
  <si>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</si>
  <si>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</si>
  <si>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</si>
  <si>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</si>
  <si>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</si>
  <si>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</si>
  <si>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</si>
  <si>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</si>
  <si>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</si>
  <si>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</si>
  <si>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</si>
  <si>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</si>
  <si>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</si>
  <si>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</si>
  <si>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</si>
  <si>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</si>
  <si>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</si>
  <si>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</si>
  <si>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</si>
  <si>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</si>
  <si>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</si>
  <si>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</si>
  <si>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</si>
  <si>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</si>
  <si>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</si>
  <si>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</si>
  <si>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</si>
  <si>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</si>
  <si>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</si>
  <si>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</si>
  <si>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</si>
  <si>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</si>
  <si>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</si>
  <si>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</si>
  <si>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</si>
  <si>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</si>
  <si>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</si>
  <si>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</si>
  <si>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</si>
  <si>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</si>
  <si>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</si>
  <si>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</si>
  <si>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</si>
  <si>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</si>
  <si>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</si>
  <si>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</si>
  <si>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</si>
  <si>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</si>
  <si>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</si>
  <si>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</si>
  <si>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</si>
  <si>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</si>
  <si>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</si>
  <si>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</si>
  <si>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</si>
  <si>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</si>
  <si>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</si>
  <si>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</si>
  <si>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</si>
  <si>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</si>
  <si>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</si>
  <si>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</si>
  <si>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</si>
  <si>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</si>
  <si>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</si>
  <si>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</si>
  <si>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</si>
  <si>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</si>
  <si>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</si>
  <si>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</si>
  <si>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</si>
  <si>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</si>
  <si>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</si>
  <si>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</si>
  <si>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</si>
  <si>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</si>
  <si>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</si>
  <si>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</si>
  <si>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</si>
  <si>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</si>
  <si>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</si>
  <si>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</si>
  <si>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</si>
  <si>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</si>
  <si>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</si>
  <si>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</si>
  <si>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</si>
  <si>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</si>
  <si>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</si>
  <si>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</si>
  <si>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</si>
  <si>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</si>
  <si>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</si>
  <si>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</si>
  <si>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</si>
  <si>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</si>
  <si>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</si>
  <si>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</si>
  <si>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</si>
  <si>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</si>
  <si>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</si>
  <si>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</si>
  <si>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</si>
  <si>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</si>
  <si>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</si>
  <si>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</si>
  <si>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</si>
  <si>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</si>
  <si>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</si>
  <si>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</si>
  <si>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</si>
  <si>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</si>
  <si>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</si>
  <si>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</si>
  <si>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</si>
  <si>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</si>
  <si>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</si>
  <si>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</si>
  <si>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</si>
  <si>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</si>
  <si>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</si>
  <si>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</si>
  <si>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</si>
  <si>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</si>
  <si>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</si>
  <si>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</si>
  <si>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</si>
  <si>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</si>
  <si>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</si>
  <si>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</si>
  <si>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</si>
  <si>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</si>
  <si>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</si>
  <si>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</si>
  <si>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</si>
  <si>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</si>
  <si>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</si>
  <si>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</si>
  <si>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</si>
  <si>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</si>
  <si>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</si>
  <si>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</si>
  <si>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</si>
  <si>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</si>
  <si>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</si>
  <si>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</si>
  <si>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</si>
  <si>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</si>
  <si>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</si>
  <si>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</si>
  <si>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</si>
  <si>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</si>
  <si>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</si>
  <si>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</si>
  <si>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</si>
  <si>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</si>
  <si>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</si>
  <si>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</si>
  <si>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</si>
  <si>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</si>
  <si>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</si>
  <si>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</si>
  <si>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</si>
  <si>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</si>
  <si>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</si>
  <si>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</si>
  <si>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</si>
  <si>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</si>
  <si>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</si>
  <si>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</si>
  <si>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</si>
  <si>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</si>
  <si>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</si>
  <si>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</si>
  <si>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</si>
  <si>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</si>
  <si>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</si>
  <si>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</si>
  <si>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</si>
  <si>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</si>
  <si>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</si>
  <si>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</si>
  <si>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</si>
  <si>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</si>
  <si>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</si>
  <si>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</si>
  <si>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</si>
  <si>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</si>
  <si>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</si>
  <si>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</si>
  <si>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</si>
  <si>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</si>
  <si>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</si>
  <si>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</si>
  <si>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</si>
  <si>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</si>
  <si>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</si>
  <si>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</si>
  <si>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</si>
  <si>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</si>
  <si>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</si>
  <si>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</si>
  <si>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</si>
  <si>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</si>
  <si>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</si>
  <si>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</si>
  <si>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</si>
  <si>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</si>
  <si>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</si>
  <si>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</si>
  <si>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</si>
  <si>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</si>
  <si>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</si>
  <si>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</si>
  <si>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</si>
  <si>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</si>
  <si>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</si>
  <si>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</si>
  <si>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</si>
  <si>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</si>
  <si>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</si>
  <si>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</si>
  <si>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</si>
  <si>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</si>
  <si>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</si>
  <si>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</si>
  <si>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</si>
  <si>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</si>
  <si>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</si>
  <si>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</si>
  <si>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</si>
  <si>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</si>
  <si>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</si>
  <si>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</si>
  <si>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</si>
  <si>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</si>
  <si>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</si>
  <si>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</si>
  <si>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</si>
  <si>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</si>
  <si>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</si>
  <si>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</si>
  <si>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</si>
  <si>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</si>
  <si>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</si>
  <si>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</si>
  <si>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</si>
  <si>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</si>
  <si>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</si>
  <si>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</si>
  <si>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</si>
  <si>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</si>
  <si>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</si>
  <si>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</si>
  <si>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</si>
  <si>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</si>
  <si>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</si>
  <si>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</si>
  <si>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</si>
  <si>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</si>
  <si>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</si>
  <si>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</si>
  <si>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</si>
  <si>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</si>
  <si>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</si>
  <si>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</si>
  <si>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</si>
  <si>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</si>
  <si>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</si>
  <si>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</si>
  <si>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</si>
  <si>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</si>
  <si>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</si>
  <si>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</si>
  <si>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</si>
  <si>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</si>
  <si>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</si>
  <si>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</si>
  <si>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</si>
  <si>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</si>
  <si>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</si>
  <si>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</si>
  <si>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</si>
  <si>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</si>
  <si>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</si>
  <si>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</si>
  <si>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</si>
  <si>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</si>
  <si>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</si>
  <si>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</si>
  <si>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</si>
  <si>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</si>
  <si>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</si>
  <si>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</si>
  <si>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</si>
  <si>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</si>
  <si>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</si>
  <si>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</si>
  <si>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</si>
  <si>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</si>
  <si>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</si>
  <si>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</si>
  <si>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</si>
  <si>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</si>
  <si>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</si>
  <si>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</si>
  <si>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</si>
  <si>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</si>
  <si>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</si>
  <si>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</si>
  <si>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</si>
  <si>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</si>
  <si>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</si>
  <si>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</si>
  <si>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</si>
  <si>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</si>
  <si>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</si>
  <si>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</si>
  <si>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</si>
  <si>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</si>
  <si>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</si>
  <si>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</si>
  <si>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</si>
  <si>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</si>
  <si>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</si>
  <si>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</si>
  <si>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</si>
  <si>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</si>
  <si>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</si>
  <si>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</si>
  <si>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</si>
  <si>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</si>
  <si>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</si>
  <si>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</si>
  <si>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</si>
  <si>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</si>
  <si>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</si>
  <si>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</si>
  <si>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</si>
  <si>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</si>
  <si>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</si>
  <si>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</si>
  <si>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</si>
  <si>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</si>
  <si>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</si>
  <si>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</si>
  <si>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</si>
  <si>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</si>
  <si>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</si>
  <si>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</si>
  <si>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</si>
  <si>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</si>
  <si>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</si>
  <si>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</si>
  <si>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</si>
  <si>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</si>
  <si>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</si>
  <si>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</si>
  <si>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</si>
  <si>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</si>
  <si>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</si>
  <si>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</si>
  <si>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</si>
  <si>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</si>
  <si>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</si>
  <si>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</si>
  <si>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</si>
  <si>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</si>
  <si>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</si>
  <si>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</si>
  <si>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</si>
  <si>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</si>
  <si>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</si>
  <si>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</si>
  <si>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</si>
  <si>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</si>
  <si>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</si>
  <si>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</si>
  <si>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</si>
  <si>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</si>
  <si>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</si>
  <si>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</si>
  <si>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</si>
  <si>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</si>
  <si>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</si>
  <si>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</si>
  <si>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</si>
  <si>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</si>
  <si>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</si>
  <si>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</si>
  <si>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</si>
  <si>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</si>
  <si>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</si>
  <si>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</si>
  <si>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</si>
  <si>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</si>
  <si>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</si>
  <si>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</si>
  <si>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</si>
  <si>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</si>
  <si>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</si>
  <si>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</si>
  <si>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</si>
  <si>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</si>
  <si>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</si>
  <si>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</si>
  <si>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</si>
  <si>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</si>
  <si>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</si>
  <si>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</si>
  <si>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</si>
  <si>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</si>
  <si>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</si>
  <si>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</si>
  <si>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</si>
  <si>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</si>
  <si>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</si>
  <si>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</si>
  <si>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</si>
  <si>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</si>
  <si>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</si>
  <si>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</si>
  <si>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</si>
  <si>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</si>
  <si>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</si>
  <si>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</si>
  <si>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</si>
  <si>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</si>
  <si>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</si>
  <si>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</si>
  <si>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</si>
  <si>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</si>
  <si>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</si>
  <si>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</si>
  <si>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</si>
  <si>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</si>
  <si>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</si>
  <si>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</si>
  <si>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</si>
  <si>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</si>
  <si>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</si>
  <si>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</si>
  <si>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</si>
  <si>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</si>
  <si>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</si>
  <si>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</si>
  <si>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</si>
  <si>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</si>
  <si>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</si>
  <si>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</si>
  <si>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</si>
  <si>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</si>
  <si>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</si>
  <si>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</si>
  <si>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</si>
  <si>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</si>
  <si>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</si>
  <si>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</si>
  <si>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</si>
  <si>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</si>
  <si>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</si>
  <si>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</si>
  <si>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</si>
  <si>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</si>
  <si>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</si>
  <si>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</si>
  <si>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</si>
  <si>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</si>
  <si>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</si>
  <si>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</si>
  <si>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</si>
  <si>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</si>
  <si>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</si>
  <si>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</si>
  <si>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</si>
  <si>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</si>
  <si>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</si>
  <si>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</si>
  <si>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</si>
  <si>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</si>
  <si>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</si>
  <si>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</si>
  <si>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</si>
  <si>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</si>
  <si>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</si>
  <si>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</si>
  <si>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</si>
  <si>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</si>
  <si>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</si>
  <si>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</si>
  <si>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</si>
  <si>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</si>
  <si>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</si>
  <si>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</si>
  <si>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</si>
  <si>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</si>
  <si>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</si>
  <si>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</si>
  <si>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</si>
  <si>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</si>
  <si>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</si>
  <si>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</si>
  <si>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</si>
  <si>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</si>
  <si>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</si>
  <si>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</si>
  <si>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</si>
  <si>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</si>
  <si>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</si>
  <si>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</si>
  <si>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</si>
  <si>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</si>
  <si>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</si>
  <si>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</si>
  <si>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</si>
  <si>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</si>
  <si>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</si>
  <si>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</si>
  <si>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</si>
  <si>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</si>
  <si>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</si>
  <si>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</si>
  <si>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</si>
  <si>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</si>
  <si>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</si>
  <si>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</si>
  <si>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</si>
  <si>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</si>
  <si>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</si>
  <si>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</si>
  <si>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</si>
  <si>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</si>
  <si>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</si>
  <si>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</si>
  <si>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</si>
  <si>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</si>
  <si>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</si>
  <si>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</si>
  <si>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</si>
  <si>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</si>
  <si>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</si>
  <si>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</si>
  <si>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</si>
  <si>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</si>
  <si>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</si>
  <si>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</si>
  <si>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</si>
  <si>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</si>
  <si>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</si>
  <si>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</si>
  <si>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</si>
  <si>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</si>
  <si>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</si>
  <si>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</si>
  <si>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</si>
  <si>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</si>
  <si>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</si>
  <si>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</si>
  <si>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</si>
  <si>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</si>
  <si>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</si>
  <si>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</si>
  <si>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</si>
  <si>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</si>
  <si>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</si>
  <si>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</si>
  <si>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</si>
  <si>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</si>
  <si>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</si>
  <si>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</si>
  <si>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</si>
  <si>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</si>
  <si>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</si>
  <si>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</si>
  <si>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</si>
  <si>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</si>
  <si>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</si>
  <si>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</si>
  <si>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</si>
  <si>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</si>
  <si>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</si>
  <si>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</si>
  <si>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</si>
  <si>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</si>
  <si>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</si>
  <si>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</si>
  <si>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</si>
  <si>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</si>
  <si>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</si>
  <si>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</si>
  <si>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</si>
  <si>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</si>
  <si>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</si>
  <si>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</si>
  <si>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</si>
  <si>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</si>
  <si>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</si>
  <si>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</si>
  <si>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</si>
  <si>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</si>
  <si>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</si>
  <si>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</si>
  <si>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</si>
  <si>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</si>
  <si>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</si>
  <si>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</si>
  <si>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</si>
  <si>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</si>
  <si>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</si>
  <si>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</si>
  <si>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</si>
  <si>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</si>
  <si>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</si>
  <si>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</si>
  <si>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</si>
  <si>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</si>
  <si>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</si>
  <si>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</si>
  <si>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</si>
  <si>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</si>
  <si>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</si>
  <si>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</si>
  <si>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</si>
  <si>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</si>
  <si>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</si>
  <si>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</si>
  <si>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</si>
  <si>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</si>
  <si>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</si>
  <si>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</si>
  <si>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</si>
  <si>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</si>
  <si>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</si>
  <si>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</si>
  <si>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</si>
  <si>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</si>
  <si>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</si>
  <si>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</si>
  <si>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</si>
  <si>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</si>
  <si>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</si>
  <si>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</si>
  <si>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</si>
  <si>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</si>
  <si>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</si>
  <si>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</si>
  <si>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</si>
  <si>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</si>
  <si>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</si>
  <si>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</si>
  <si>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</si>
  <si>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</si>
  <si>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</si>
  <si>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</si>
  <si>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</si>
  <si>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</si>
  <si>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</si>
  <si>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</si>
  <si>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</si>
  <si>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</si>
  <si>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</si>
  <si>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</si>
  <si>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</si>
  <si>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</si>
  <si>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</si>
  <si>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</si>
  <si>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</si>
  <si>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</si>
  <si>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</si>
  <si>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</si>
  <si>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</si>
  <si>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</si>
  <si>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</si>
  <si>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</si>
  <si>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</si>
  <si>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</si>
  <si>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</si>
  <si>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</si>
  <si>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</si>
  <si>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</si>
  <si>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</si>
  <si>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</si>
  <si>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</si>
  <si>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</si>
  <si>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</si>
  <si>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</si>
  <si>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</si>
  <si>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</si>
  <si>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</si>
  <si>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</si>
  <si>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</si>
  <si>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</si>
  <si>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</si>
  <si>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</si>
  <si>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</si>
  <si>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</si>
  <si>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</si>
  <si>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</si>
  <si>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</si>
  <si>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</si>
  <si>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</si>
  <si>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</si>
  <si>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</si>
  <si>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</si>
  <si>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</si>
  <si>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</si>
  <si>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</si>
  <si>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</si>
  <si>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</si>
  <si>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</si>
  <si>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</si>
  <si>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</si>
  <si>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</si>
  <si>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</si>
  <si>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</si>
  <si>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</si>
  <si>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</si>
  <si>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</si>
  <si>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</si>
  <si>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</si>
  <si>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</si>
  <si>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</si>
  <si>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</si>
  <si>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</si>
  <si>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</si>
  <si>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</si>
  <si>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</si>
  <si>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</si>
  <si>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</si>
  <si>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</si>
  <si>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</si>
  <si>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</si>
  <si>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</si>
  <si>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</si>
  <si>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</si>
  <si>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</si>
  <si>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</si>
  <si>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</si>
  <si>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</si>
  <si>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</si>
  <si>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</si>
  <si>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</si>
  <si>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</si>
  <si>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</si>
  <si>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</si>
  <si>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</si>
  <si>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</si>
  <si>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</si>
  <si>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</si>
  <si>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</si>
  <si>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</si>
  <si>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</si>
  <si>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</si>
  <si>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</si>
  <si>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</si>
  <si>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</si>
  <si>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</si>
  <si>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</si>
  <si>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</si>
  <si>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</si>
  <si>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</si>
  <si>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</si>
  <si>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</si>
  <si>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</si>
  <si>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</si>
  <si>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</si>
  <si>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</si>
  <si>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</si>
  <si>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</si>
  <si>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</si>
  <si>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</si>
  <si>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</si>
  <si>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</si>
  <si>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</si>
  <si>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</si>
  <si>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</si>
  <si>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</si>
  <si>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</si>
  <si>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</si>
  <si>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</si>
  <si>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</si>
  <si>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</si>
  <si>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</si>
  <si>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</si>
  <si>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</si>
  <si>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</si>
  <si>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</si>
  <si>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</si>
  <si>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</si>
  <si>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</si>
  <si>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</si>
  <si>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</si>
  <si>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</si>
  <si>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</si>
  <si>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</si>
  <si>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</si>
  <si>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</si>
  <si>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</si>
  <si>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</si>
  <si>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</si>
  <si>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</si>
  <si>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</si>
  <si>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</si>
  <si>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</si>
  <si>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</si>
  <si>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</si>
  <si>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</si>
  <si>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</si>
  <si>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</si>
  <si>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</si>
  <si>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</si>
  <si>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</si>
  <si>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</si>
  <si>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</si>
  <si>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</si>
  <si>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</si>
  <si>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</si>
  <si>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</si>
  <si>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</si>
  <si>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</si>
  <si>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</si>
  <si>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</si>
  <si>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</si>
  <si>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</si>
  <si>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</si>
  <si>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</si>
  <si>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</si>
  <si>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</si>
  <si>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</si>
  <si>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</si>
  <si>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</si>
  <si>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</si>
  <si>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</si>
  <si>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</si>
  <si>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</si>
  <si>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</si>
  <si>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</si>
  <si>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</si>
  <si>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</si>
  <si>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</si>
  <si>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</si>
  <si>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</si>
  <si>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</si>
  <si>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</si>
  <si>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</si>
  <si>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</si>
  <si>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</si>
  <si>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</si>
  <si>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</si>
  <si>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</si>
  <si>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</si>
  <si>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</si>
  <si>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</si>
  <si>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</si>
  <si>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</si>
  <si>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</si>
  <si>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</si>
  <si>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</si>
  <si>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</si>
  <si>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</si>
  <si>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</si>
  <si>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</si>
  <si>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</si>
  <si>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</si>
  <si>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</si>
  <si>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</si>
  <si>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</si>
  <si>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</si>
  <si>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</si>
  <si>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</si>
  <si>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</si>
  <si>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</si>
  <si>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</si>
  <si>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</si>
  <si>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</si>
  <si>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</si>
  <si>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</si>
  <si>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</si>
  <si>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</si>
  <si>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</si>
  <si>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</si>
  <si>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</si>
  <si>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</si>
  <si>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</si>
  <si>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</si>
  <si>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</si>
  <si>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</si>
  <si>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</si>
  <si>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</si>
  <si>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</si>
  <si>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</si>
  <si>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</si>
  <si>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</si>
  <si>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</si>
  <si>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</si>
  <si>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</si>
  <si>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</si>
  <si>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</si>
  <si>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</si>
  <si>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</si>
  <si>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</si>
  <si>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</si>
  <si>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</si>
  <si>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</si>
  <si>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</si>
  <si>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</si>
  <si>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</si>
  <si>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</si>
  <si>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</si>
  <si>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</si>
  <si>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</si>
  <si>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</si>
  <si>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</si>
  <si>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</si>
  <si>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</si>
  <si>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</si>
  <si>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</si>
  <si>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</si>
  <si>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</si>
  <si>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</si>
  <si>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</si>
  <si>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</si>
  <si>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</si>
  <si>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</si>
  <si>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</si>
  <si>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</si>
  <si>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</si>
  <si>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</si>
  <si>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</si>
  <si>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</si>
  <si>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</si>
  <si>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</si>
  <si>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</si>
  <si>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</si>
  <si>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</si>
  <si>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</si>
  <si>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</si>
  <si>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</si>
  <si>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</si>
  <si>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</si>
  <si>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</si>
  <si>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</si>
  <si>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</si>
  <si>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</si>
  <si>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</si>
  <si>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</si>
  <si>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</si>
  <si>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</si>
  <si>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</si>
  <si>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</si>
  <si>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</si>
  <si>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</si>
  <si>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</si>
  <si>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</si>
  <si>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</si>
  <si>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</si>
  <si>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</si>
  <si>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</si>
  <si>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</si>
  <si>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</si>
  <si>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</si>
  <si>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</si>
  <si>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</si>
  <si>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</si>
  <si>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</si>
  <si>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</si>
  <si>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</si>
  <si>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</si>
  <si>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</si>
  <si>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</si>
  <si>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</si>
  <si>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</si>
  <si>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</si>
  <si>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</si>
  <si>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</si>
  <si>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</si>
  <si>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</si>
  <si>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</si>
  <si>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</si>
  <si>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</si>
  <si>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</si>
  <si>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</si>
  <si>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</si>
  <si>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</si>
  <si>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</si>
  <si>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</si>
  <si>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</si>
  <si>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</si>
  <si>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</si>
  <si>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</si>
  <si>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</si>
  <si>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</si>
  <si>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</si>
  <si>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</si>
  <si>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</si>
  <si>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</si>
  <si>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</si>
  <si>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</si>
  <si>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</si>
  <si>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</si>
  <si>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</si>
  <si>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</si>
  <si>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</si>
  <si>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</si>
  <si>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</si>
  <si>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</si>
  <si>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</si>
  <si>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</si>
  <si>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</si>
  <si>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</si>
  <si>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</si>
  <si>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</si>
  <si>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</si>
  <si>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</si>
  <si>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</si>
  <si>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</si>
  <si>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</si>
  <si>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</si>
  <si>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</si>
  <si>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</si>
  <si>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</si>
  <si>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</si>
  <si>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</si>
  <si>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</si>
  <si>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</si>
  <si>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</si>
  <si>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</si>
  <si>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</si>
  <si>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</si>
  <si>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</si>
  <si>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</si>
  <si>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</si>
  <si>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</si>
  <si>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</si>
  <si>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</si>
  <si>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</si>
  <si>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</si>
  <si>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</si>
  <si>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</si>
  <si>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</si>
  <si>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</si>
  <si>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</si>
  <si>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</si>
  <si>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</si>
  <si>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</si>
  <si>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</si>
  <si>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</si>
  <si>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</si>
  <si>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</si>
  <si>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</si>
  <si>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</si>
  <si>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</si>
  <si>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</si>
  <si>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</si>
  <si>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</si>
  <si>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</si>
  <si>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</si>
  <si>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</si>
  <si>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</si>
  <si>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</si>
  <si>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</si>
  <si>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</si>
  <si>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</si>
  <si>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</si>
  <si>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</si>
  <si>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</si>
  <si>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</si>
  <si>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</si>
  <si>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</si>
  <si>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</si>
  <si>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</si>
  <si>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</si>
  <si>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</si>
  <si>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</si>
  <si>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</si>
  <si>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</si>
  <si>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</si>
  <si>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</si>
  <si>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</si>
  <si>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</si>
  <si>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</si>
  <si>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</si>
  <si>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</si>
  <si>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</si>
  <si>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</si>
  <si>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</si>
  <si>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</si>
  <si>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</si>
  <si>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</si>
  <si>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</si>
  <si>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</si>
  <si>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</si>
  <si>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</si>
  <si>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</si>
  <si>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</si>
  <si>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</si>
  <si>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</si>
  <si>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</si>
  <si>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</si>
  <si>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</si>
  <si>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</si>
  <si>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</si>
  <si>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</si>
  <si>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</si>
  <si>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</si>
  <si>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</si>
  <si>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</si>
  <si>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</si>
  <si>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</si>
  <si>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</si>
  <si>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</si>
  <si>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</si>
  <si>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</si>
  <si>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</si>
  <si>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</si>
  <si>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</si>
  <si>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</si>
  <si>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</si>
  <si>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</si>
  <si>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</si>
  <si>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</si>
  <si>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</si>
  <si>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</si>
  <si>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</si>
  <si>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</si>
  <si>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</si>
  <si>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</si>
  <si>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</si>
  <si>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</si>
  <si>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</si>
  <si>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</si>
  <si>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</si>
  <si>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</si>
  <si>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</si>
  <si>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</si>
  <si>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</si>
  <si>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</si>
  <si>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</si>
  <si>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</si>
  <si>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</si>
  <si>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</si>
  <si>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</si>
  <si>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</si>
  <si>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</si>
  <si>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</si>
  <si>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</si>
  <si>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</si>
  <si>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</si>
  <si>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</si>
  <si>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</si>
  <si>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</si>
  <si>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</si>
  <si>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</si>
  <si>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</si>
  <si>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</si>
  <si>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</si>
  <si>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</si>
  <si>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</si>
  <si>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</si>
  <si>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</si>
  <si>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</si>
  <si>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</si>
  <si>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</si>
  <si>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</si>
  <si>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</si>
  <si>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</si>
  <si>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</si>
  <si>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</si>
  <si>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</si>
  <si>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</si>
  <si>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</si>
  <si>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</si>
  <si>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</si>
  <si>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</si>
  <si>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</si>
  <si>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</si>
  <si>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</si>
  <si>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</si>
  <si>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</si>
  <si>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</si>
  <si>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</si>
  <si>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</si>
  <si>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</si>
  <si>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</si>
  <si>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</si>
  <si>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</si>
  <si>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</si>
  <si>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</si>
  <si>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</si>
  <si>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</si>
  <si>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</si>
  <si>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</si>
  <si>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</si>
  <si>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</si>
  <si>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</si>
  <si>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</si>
  <si>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</si>
  <si>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</si>
  <si>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</si>
  <si>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</si>
  <si>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</si>
  <si>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</si>
  <si>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</si>
  <si>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</si>
  <si>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</si>
  <si>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</si>
  <si>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</si>
  <si>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</si>
  <si>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</si>
  <si>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</si>
  <si>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</si>
  <si>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</si>
  <si>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</si>
  <si>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</si>
  <si>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</si>
  <si>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</si>
  <si>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</si>
  <si>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</si>
  <si>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</si>
  <si>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</si>
  <si>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</si>
  <si>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</si>
  <si>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</si>
  <si>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</si>
  <si>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</si>
  <si>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</si>
  <si>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</si>
  <si>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</si>
  <si>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</si>
  <si>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</si>
  <si>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</si>
  <si>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</si>
  <si>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</si>
  <si>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</si>
  <si>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</si>
  <si>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</si>
  <si>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</si>
  <si>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</si>
  <si>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</si>
  <si>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</si>
  <si>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</si>
  <si>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</si>
  <si>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</si>
  <si>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</si>
  <si>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</si>
  <si>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</si>
  <si>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</si>
  <si>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</si>
  <si>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</si>
  <si>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</si>
  <si>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</si>
  <si>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</si>
  <si>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</si>
  <si>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</si>
  <si>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</si>
  <si>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</si>
  <si>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</si>
  <si>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</si>
  <si>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</si>
  <si>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</si>
  <si>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</si>
  <si>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</si>
  <si>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</si>
  <si>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</si>
  <si>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</si>
  <si>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</si>
  <si>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</si>
  <si>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</si>
  <si>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</si>
  <si>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</si>
  <si>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</si>
  <si>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</si>
  <si>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</si>
  <si>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</si>
  <si>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</si>
  <si>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</si>
  <si>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</si>
  <si>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</si>
  <si>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</si>
  <si>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</si>
  <si>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</si>
  <si>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</si>
  <si>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</si>
  <si>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</si>
  <si>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</si>
  <si>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</si>
  <si>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</si>
  <si>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</si>
  <si>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</si>
  <si>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</si>
  <si>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</si>
  <si>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</si>
  <si>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</si>
  <si>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</si>
  <si>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</si>
  <si>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</si>
  <si>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</si>
  <si>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</si>
  <si>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</si>
  <si>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</si>
  <si>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</si>
  <si>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</si>
  <si>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</si>
  <si>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</si>
  <si>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</si>
  <si>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</si>
  <si>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</si>
  <si>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</si>
  <si>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</si>
  <si>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</si>
  <si>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</si>
  <si>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</si>
  <si>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</si>
  <si>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</si>
  <si>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</si>
  <si>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</si>
  <si>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</si>
  <si>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</si>
  <si>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</si>
  <si>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</si>
  <si>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</si>
  <si>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</si>
  <si>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</si>
  <si>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</si>
  <si>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</si>
  <si>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</si>
  <si>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</si>
  <si>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</si>
  <si>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</si>
  <si>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</si>
  <si>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</si>
  <si>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</si>
  <si>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</si>
  <si>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</si>
  <si>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</si>
  <si>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</si>
  <si>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</si>
  <si>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</si>
  <si>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</si>
  <si>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</si>
  <si>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</si>
  <si>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</si>
  <si>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</si>
  <si>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</si>
  <si>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</si>
  <si>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</si>
  <si>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</si>
  <si>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</si>
  <si>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</si>
  <si>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</si>
  <si>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</si>
  <si>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</si>
  <si>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</si>
  <si>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</si>
  <si>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</si>
  <si>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</si>
  <si>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</si>
  <si>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</si>
  <si>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</si>
  <si>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</si>
  <si>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</si>
  <si>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</si>
  <si>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</si>
  <si>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</si>
  <si>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</si>
  <si>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</si>
  <si>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</si>
  <si>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</si>
  <si>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</si>
  <si>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</si>
  <si>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</si>
  <si>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</si>
  <si>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</si>
  <si>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</si>
  <si>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</si>
  <si>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</si>
  <si>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</si>
  <si>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</si>
  <si>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</si>
  <si>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</si>
  <si>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</si>
  <si>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</si>
  <si>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</si>
  <si>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</si>
  <si>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</si>
  <si>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</si>
  <si>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</si>
  <si>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</si>
  <si>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</si>
  <si>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</si>
  <si>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</si>
  <si>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</si>
  <si>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</si>
  <si>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</si>
  <si>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</si>
  <si>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</si>
  <si>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</si>
  <si>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</si>
  <si>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</si>
  <si>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</si>
  <si>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</si>
  <si>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</si>
  <si>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</si>
  <si>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</si>
  <si>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</si>
  <si>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</si>
  <si>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</si>
  <si>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</si>
  <si>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</si>
  <si>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</si>
  <si>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</si>
  <si>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</si>
  <si>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</si>
  <si>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</si>
  <si>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</si>
  <si>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</si>
  <si>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</si>
  <si>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</si>
  <si>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</si>
  <si>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</si>
  <si>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</si>
  <si>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</si>
  <si>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</si>
  <si>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</si>
  <si>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</si>
  <si>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</si>
  <si>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</si>
  <si>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</si>
  <si>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</si>
  <si>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</si>
  <si>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</si>
  <si>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</si>
  <si>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</si>
  <si>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</si>
  <si>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</si>
  <si>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</si>
  <si>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</si>
  <si>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</si>
  <si>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</si>
  <si>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</si>
  <si>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</si>
  <si>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</si>
  <si>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</si>
  <si>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</si>
  <si>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</si>
  <si>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</si>
  <si>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</si>
  <si>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</si>
  <si>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</si>
  <si>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</si>
  <si>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</si>
  <si>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</si>
  <si>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</si>
  <si>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</si>
  <si>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</si>
  <si>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</si>
  <si>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</si>
  <si>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</si>
  <si>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</si>
  <si>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</si>
  <si>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</si>
  <si>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</si>
  <si>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</si>
  <si>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</si>
  <si>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</si>
  <si>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</si>
  <si>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</si>
  <si>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</si>
  <si>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</si>
  <si>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</si>
  <si>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</si>
  <si>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</si>
  <si>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</si>
  <si>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</si>
  <si>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</si>
  <si>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</si>
  <si>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</si>
  <si>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</si>
  <si>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</si>
  <si>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</si>
  <si>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</si>
  <si>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</si>
  <si>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</si>
  <si>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</si>
  <si>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</si>
  <si>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</si>
  <si>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</si>
  <si>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</si>
  <si>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</si>
  <si>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</si>
  <si>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</si>
  <si>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</si>
  <si>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</si>
  <si>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</si>
  <si>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</si>
  <si>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</si>
  <si>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</si>
  <si>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</si>
  <si>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</si>
  <si>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</si>
  <si>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</si>
  <si>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</si>
  <si>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</si>
  <si>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</si>
  <si>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</si>
  <si>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</si>
  <si>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</si>
  <si>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</si>
  <si>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</si>
  <si>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</si>
  <si>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</si>
  <si>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</si>
  <si>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</si>
  <si>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</si>
  <si>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</si>
  <si>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</si>
  <si>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</si>
  <si>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</si>
  <si>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</si>
  <si>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</si>
  <si>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</si>
  <si>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</si>
  <si>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</si>
  <si>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</si>
  <si>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</si>
  <si>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</si>
  <si>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</si>
  <si>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</si>
  <si>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</si>
  <si>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</si>
  <si>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</si>
  <si>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</si>
  <si>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</si>
  <si>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</si>
  <si>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</si>
  <si>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</si>
  <si>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</si>
  <si>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</si>
  <si>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</si>
  <si>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</si>
  <si>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</si>
  <si>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</si>
  <si>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</si>
  <si>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</si>
  <si>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</si>
  <si>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</si>
  <si>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</si>
  <si>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</si>
  <si>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</si>
  <si>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</si>
  <si>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</si>
  <si>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</si>
  <si>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</si>
  <si>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</si>
  <si>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</si>
  <si>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</si>
  <si>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</si>
  <si>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</si>
  <si>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</si>
  <si>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</si>
  <si>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</si>
  <si>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</si>
  <si>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</si>
  <si>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</si>
  <si>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</si>
  <si>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</si>
  <si>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</si>
  <si>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</si>
  <si>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</si>
  <si>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</si>
  <si>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</si>
  <si>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</si>
  <si>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</si>
  <si>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</si>
  <si>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</si>
  <si>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</si>
  <si>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</si>
  <si>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</si>
  <si>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</si>
  <si>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</si>
  <si>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</si>
  <si>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</si>
  <si>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</si>
  <si>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</si>
  <si>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</si>
  <si>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</si>
  <si>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</si>
  <si>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</si>
  <si>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</si>
  <si>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</si>
  <si>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</si>
  <si>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</si>
  <si>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</si>
  <si>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</si>
  <si>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</si>
  <si>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</si>
  <si>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</si>
  <si>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</si>
  <si>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</si>
  <si>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</si>
  <si>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</si>
  <si>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</si>
  <si>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</si>
  <si>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</si>
  <si>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</si>
  <si>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</si>
  <si>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</si>
  <si>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</si>
  <si>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</si>
  <si>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</si>
  <si>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</si>
  <si>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</si>
  <si>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</si>
  <si>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</si>
  <si>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</si>
  <si>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</si>
  <si>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</si>
  <si>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</si>
  <si>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</si>
  <si>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</si>
  <si>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</si>
  <si>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</si>
  <si>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</si>
  <si>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</si>
  <si>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</si>
  <si>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</si>
  <si>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</si>
  <si>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</si>
  <si>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</si>
  <si>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</si>
  <si>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</si>
  <si>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</si>
  <si>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</si>
  <si>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</si>
  <si>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</si>
  <si>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</si>
  <si>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</si>
  <si>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</si>
  <si>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</si>
  <si>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</si>
  <si>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</si>
  <si>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</si>
  <si>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</si>
  <si>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</si>
  <si>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</si>
  <si>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</si>
  <si>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</si>
  <si>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</si>
  <si>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</si>
  <si>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</si>
  <si>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</si>
  <si>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</si>
  <si>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</si>
  <si>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</si>
  <si>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</si>
  <si>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</si>
  <si>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</si>
  <si>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</si>
  <si>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</si>
  <si>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</si>
  <si>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</si>
  <si>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</si>
  <si>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</si>
  <si>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</si>
  <si>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</si>
  <si>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</si>
  <si>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</si>
  <si>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</si>
  <si>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</si>
  <si>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</si>
  <si>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</si>
  <si>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</si>
  <si>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</si>
  <si>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</si>
  <si>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</si>
  <si>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</si>
  <si>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</si>
  <si>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</si>
  <si>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</si>
  <si>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</si>
  <si>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</si>
  <si>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</si>
  <si>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</si>
  <si>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</si>
  <si>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</si>
  <si>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</si>
  <si>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</si>
  <si>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</si>
  <si>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</si>
  <si>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</si>
  <si>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</si>
  <si>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</si>
  <si>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</si>
  <si>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</si>
  <si>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</si>
  <si>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</si>
  <si>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</si>
  <si>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</si>
  <si>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</si>
  <si>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</si>
  <si>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</si>
  <si>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</si>
  <si>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</si>
  <si>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</si>
  <si>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</si>
  <si>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</si>
  <si>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</si>
  <si>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</si>
  <si>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</si>
  <si>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</si>
  <si>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</si>
  <si>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</si>
  <si>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</si>
  <si>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</si>
  <si>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</si>
  <si>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</si>
  <si>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</si>
  <si>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</si>
  <si>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</si>
  <si>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</si>
  <si>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</si>
  <si>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</si>
  <si>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</si>
  <si>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</si>
  <si>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</si>
  <si>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</si>
  <si>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</si>
  <si>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</si>
  <si>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</si>
  <si>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</si>
  <si>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</si>
  <si>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</si>
  <si>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</si>
  <si>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</si>
  <si>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</si>
  <si>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</si>
  <si>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</si>
  <si>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</si>
  <si>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</si>
  <si>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</si>
  <si>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</si>
  <si>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</si>
  <si>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</si>
  <si>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</si>
  <si>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</si>
  <si>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</si>
  <si>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</si>
  <si>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</si>
  <si>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</si>
  <si>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</si>
  <si>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</si>
  <si>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</si>
  <si>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</si>
  <si>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</si>
  <si>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</si>
  <si>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</si>
  <si>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</si>
  <si>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</si>
  <si>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</si>
  <si>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</si>
  <si>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</si>
  <si>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</si>
  <si>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</si>
  <si>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</si>
  <si>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</si>
  <si>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</si>
  <si>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</si>
  <si>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</si>
  <si>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</si>
  <si>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</si>
  <si>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</si>
  <si>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</si>
  <si>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</si>
  <si>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</si>
  <si>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</si>
  <si>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</si>
  <si>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</si>
  <si>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</si>
  <si>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</si>
  <si>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</si>
  <si>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</si>
  <si>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</si>
  <si>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</si>
  <si>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</si>
  <si>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</si>
  <si>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</si>
  <si>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</si>
  <si>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</si>
  <si>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</si>
  <si>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</si>
  <si>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</si>
  <si>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</si>
  <si>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</si>
  <si>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</si>
  <si>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</si>
  <si>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</si>
  <si>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</si>
  <si>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</si>
  <si>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</si>
  <si>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</si>
  <si>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</si>
  <si>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</si>
  <si>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</si>
  <si>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</si>
  <si>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</si>
  <si>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</si>
  <si>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</si>
  <si>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</si>
  <si>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</si>
  <si>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</si>
  <si>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</si>
  <si>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</si>
  <si>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</si>
  <si>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</si>
  <si>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</si>
  <si>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</si>
  <si>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</si>
  <si>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</si>
  <si>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</si>
  <si>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</si>
  <si>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</si>
  <si>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</si>
  <si>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</si>
  <si>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</si>
  <si>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</si>
  <si>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</si>
  <si>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</si>
  <si>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</si>
  <si>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</si>
  <si>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</si>
  <si>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</si>
  <si>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</si>
  <si>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</si>
  <si>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</si>
  <si>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</si>
  <si>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</si>
  <si>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</si>
  <si>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</si>
  <si>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</si>
  <si>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</si>
  <si>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</si>
  <si>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</si>
  <si>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</si>
  <si>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</si>
  <si>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</si>
  <si>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</si>
  <si>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</si>
  <si>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</si>
  <si>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</si>
  <si>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</si>
  <si>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</si>
  <si>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</si>
  <si>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</si>
  <si>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</si>
  <si>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</si>
  <si>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</si>
  <si>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</si>
  <si>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</si>
  <si>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</si>
  <si>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</si>
  <si>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</si>
  <si>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</si>
  <si>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</si>
  <si>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</si>
  <si>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</si>
  <si>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</si>
  <si>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</si>
  <si>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</si>
  <si>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</si>
  <si>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</si>
  <si>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</si>
  <si>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</si>
  <si>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</si>
  <si>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</si>
  <si>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</si>
  <si>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</si>
  <si>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</si>
  <si>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</si>
  <si>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</si>
  <si>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</si>
  <si>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</si>
  <si>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</si>
  <si>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</si>
  <si>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</si>
  <si>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</si>
  <si>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</si>
  <si>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</si>
  <si>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</si>
  <si>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</si>
  <si>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</si>
  <si>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</si>
  <si>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</si>
  <si>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</si>
  <si>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</si>
  <si>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</si>
  <si>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</si>
  <si>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</si>
  <si>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</si>
  <si>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</si>
  <si>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</si>
  <si>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</si>
  <si>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</si>
  <si>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</si>
  <si>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</si>
  <si>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</si>
  <si>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</si>
  <si>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</si>
  <si>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</si>
  <si>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</si>
  <si>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</si>
  <si>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</si>
  <si>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</si>
  <si>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</si>
  <si>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</si>
  <si>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</si>
  <si>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</si>
  <si>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</si>
  <si>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</si>
  <si>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</si>
  <si>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</si>
  <si>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</si>
  <si>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</si>
  <si>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</si>
  <si>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</si>
  <si>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</si>
  <si>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</si>
  <si>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</si>
  <si>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</si>
  <si>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</si>
  <si>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</si>
  <si>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</si>
  <si>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</si>
  <si>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</si>
  <si>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</si>
  <si>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</si>
  <si>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</si>
  <si>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</si>
  <si>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</si>
  <si>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</si>
  <si>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</si>
  <si>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</si>
  <si>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</si>
  <si>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</si>
  <si>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</si>
  <si>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</si>
  <si>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</si>
  <si>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</si>
  <si>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</si>
  <si>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</si>
  <si>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</si>
  <si>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</si>
  <si>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</si>
  <si>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</si>
  <si>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</si>
  <si>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</si>
  <si>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</si>
  <si>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</si>
  <si>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</si>
  <si>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</si>
  <si>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</si>
  <si>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</si>
  <si>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</si>
  <si>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</si>
  <si>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</si>
  <si>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</si>
  <si>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</si>
  <si>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</si>
  <si>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</si>
  <si>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</si>
  <si>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</si>
  <si>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</si>
  <si>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</si>
  <si>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</si>
  <si>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</si>
  <si>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</si>
  <si>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</si>
  <si>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</si>
  <si>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</si>
  <si>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</si>
  <si>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</si>
  <si>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</si>
  <si>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</si>
  <si>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</si>
  <si>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</si>
  <si>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</si>
  <si>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</si>
  <si>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</si>
  <si>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</si>
  <si>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</si>
  <si>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</si>
  <si>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</si>
  <si>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</si>
  <si>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</si>
  <si>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</si>
  <si>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</si>
  <si>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</si>
  <si>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</si>
  <si>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</si>
  <si>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</si>
  <si>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</si>
  <si>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</si>
  <si>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</si>
  <si>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</si>
  <si>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</si>
  <si>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</si>
  <si>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</si>
  <si>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</si>
  <si>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</si>
  <si>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</si>
  <si>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</si>
  <si>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</si>
  <si>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</si>
  <si>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</si>
  <si>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</si>
  <si>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</si>
  <si>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</si>
  <si>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</si>
  <si>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</si>
  <si>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</si>
  <si>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</si>
  <si>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</si>
  <si>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</si>
  <si>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</si>
  <si>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</si>
  <si>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</si>
  <si>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</si>
  <si>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</si>
  <si>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</si>
  <si>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</si>
  <si>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</si>
  <si>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</si>
  <si>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</si>
  <si>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</si>
  <si>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</si>
  <si>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</si>
  <si>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</si>
  <si>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</si>
  <si>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</si>
  <si>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</si>
  <si>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</si>
  <si>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</si>
  <si>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</si>
  <si>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</si>
  <si>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</si>
  <si>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</si>
  <si>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</si>
  <si>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</si>
  <si>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</si>
  <si>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</si>
  <si>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</si>
  <si>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</si>
  <si>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</si>
  <si>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</si>
  <si>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</si>
  <si>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</si>
  <si>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</si>
  <si>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</si>
  <si>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</si>
  <si>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</si>
  <si>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</si>
  <si>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</si>
  <si>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</si>
  <si>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</si>
  <si>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</si>
  <si>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</si>
  <si>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</si>
  <si>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</si>
  <si>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</si>
  <si>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</si>
  <si>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</si>
  <si>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</si>
  <si>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</si>
  <si>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</si>
  <si>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</si>
  <si>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</si>
  <si>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</si>
  <si>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</si>
  <si>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</si>
  <si>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</si>
  <si>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</si>
  <si>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</si>
  <si>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</si>
  <si>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</si>
  <si>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</si>
  <si>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</si>
  <si>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</si>
  <si>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</si>
  <si>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</si>
  <si>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</si>
  <si>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</si>
  <si>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</si>
  <si>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</si>
  <si>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</si>
  <si>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</si>
  <si>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</si>
  <si>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</si>
  <si>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</si>
  <si>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</si>
  <si>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</si>
  <si>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</si>
  <si>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</si>
  <si>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</si>
  <si>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</si>
  <si>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</si>
  <si>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</si>
  <si>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</si>
  <si>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</si>
  <si>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</si>
  <si>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</si>
  <si>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</si>
  <si>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</si>
  <si>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</si>
  <si>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</si>
  <si>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</si>
  <si>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</si>
  <si>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</si>
  <si>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</si>
  <si>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</si>
  <si>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</si>
  <si>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</si>
  <si>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</si>
  <si>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</si>
  <si>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</si>
  <si>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</si>
  <si>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</si>
  <si>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</si>
  <si>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</si>
  <si>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</si>
  <si>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</si>
  <si>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</si>
  <si>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</si>
  <si>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</si>
  <si>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</si>
  <si>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</si>
  <si>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</si>
  <si>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</si>
  <si>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</si>
  <si>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</si>
  <si>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</si>
  <si>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</si>
  <si>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</si>
  <si>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</si>
  <si>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</si>
  <si>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</si>
  <si>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</si>
  <si>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</si>
  <si>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</si>
  <si>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</si>
  <si>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</si>
  <si>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</si>
  <si>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</si>
  <si>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</si>
  <si>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</si>
  <si>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</si>
  <si>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</si>
  <si>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</si>
  <si>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</si>
  <si>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</si>
  <si>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</si>
  <si>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</si>
  <si>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</si>
  <si>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</si>
  <si>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</si>
  <si>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</si>
  <si>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</si>
  <si>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</si>
  <si>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</si>
  <si>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</si>
  <si>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</si>
  <si>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</si>
  <si>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</si>
  <si>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</si>
  <si>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</si>
  <si>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</si>
  <si>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</si>
  <si>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</si>
  <si>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</si>
  <si>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</si>
  <si>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</si>
  <si>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</si>
  <si>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</si>
  <si>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</si>
  <si>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</si>
  <si>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</si>
  <si>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</si>
  <si>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</si>
  <si>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</si>
  <si>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</si>
  <si>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</si>
  <si>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</si>
  <si>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</si>
  <si>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</si>
  <si>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</si>
  <si>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</si>
  <si>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</si>
  <si>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</si>
  <si>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</si>
  <si>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</si>
  <si>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</si>
  <si>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</si>
  <si>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</si>
  <si>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</si>
  <si>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</si>
  <si>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</si>
  <si>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</si>
  <si>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</si>
  <si>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</si>
  <si>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</si>
  <si>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</si>
  <si>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</si>
  <si>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</si>
  <si>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</si>
  <si>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</si>
  <si>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</si>
  <si>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</si>
  <si>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</si>
  <si>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</si>
  <si>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</si>
  <si>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</si>
  <si>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</si>
  <si>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</si>
  <si>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</si>
  <si>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</si>
  <si>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</si>
  <si>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</si>
  <si>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</si>
  <si>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</si>
  <si>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</si>
  <si>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</si>
  <si>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</si>
  <si>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</si>
  <si>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</si>
  <si>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</si>
  <si>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</si>
  <si>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</si>
  <si>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</si>
  <si>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</si>
  <si>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</si>
  <si>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</si>
  <si>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</si>
  <si>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</si>
  <si>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</si>
  <si>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</si>
  <si>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</si>
  <si>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</si>
  <si>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</si>
  <si>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</si>
  <si>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</si>
  <si>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</si>
  <si>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</si>
  <si>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</si>
  <si>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</si>
  <si>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</si>
  <si>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</si>
  <si>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</si>
  <si>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</si>
  <si>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</si>
  <si>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</si>
  <si>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</si>
  <si>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</si>
  <si>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</si>
  <si>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</si>
  <si>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</si>
  <si>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</si>
  <si>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</si>
  <si>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</si>
  <si>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</si>
  <si>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</si>
  <si>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</si>
  <si>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</si>
  <si>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</si>
  <si>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</si>
  <si>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</si>
  <si>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</si>
  <si>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</si>
  <si>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</si>
  <si>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</si>
  <si>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</si>
  <si>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</si>
  <si>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</si>
  <si>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</si>
  <si>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</si>
  <si>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</si>
  <si>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</si>
  <si>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</si>
  <si>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</si>
  <si>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</si>
  <si>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</si>
  <si>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</si>
  <si>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</si>
  <si>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</si>
  <si>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</si>
  <si>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</si>
  <si>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</si>
  <si>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</si>
  <si>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</si>
  <si>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</si>
  <si>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</si>
  <si>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</si>
  <si>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</si>
  <si>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</si>
  <si>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</si>
  <si>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</si>
  <si>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</si>
  <si>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</si>
  <si>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</si>
  <si>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</si>
  <si>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</si>
  <si>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</si>
  <si>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</si>
  <si>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</si>
  <si>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</si>
  <si>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</si>
  <si>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</si>
  <si>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</si>
  <si>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</si>
  <si>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</si>
  <si>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</si>
  <si>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</si>
  <si>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</si>
  <si>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</si>
  <si>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</si>
  <si>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</si>
  <si>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</si>
  <si>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</si>
  <si>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</si>
  <si>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</si>
  <si>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</si>
  <si>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</si>
  <si>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</si>
  <si>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</si>
  <si>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</si>
  <si>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</si>
  <si>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</si>
  <si>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</si>
  <si>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</si>
  <si>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</si>
  <si>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</si>
  <si>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</si>
  <si>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</si>
  <si>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</si>
  <si>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</si>
  <si>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</si>
  <si>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</si>
  <si>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</si>
  <si>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</si>
  <si>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</si>
  <si>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</si>
  <si>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</si>
  <si>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</si>
  <si>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</si>
  <si>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</si>
  <si>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</si>
  <si>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</si>
  <si>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</si>
  <si>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</si>
  <si>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</si>
  <si>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</si>
  <si>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</si>
  <si>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</si>
  <si>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</si>
  <si>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</si>
  <si>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</si>
  <si>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</si>
  <si>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</si>
  <si>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</si>
  <si>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</si>
  <si>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</si>
  <si>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</si>
  <si>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</si>
  <si>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</si>
  <si>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</si>
  <si>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</si>
  <si>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</si>
  <si>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</si>
  <si>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</si>
  <si>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</si>
  <si>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</si>
  <si>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</si>
  <si>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</si>
  <si>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</si>
  <si>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</si>
  <si>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</si>
  <si>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</si>
  <si>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</si>
  <si>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</si>
  <si>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</si>
  <si>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</si>
  <si>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</si>
  <si>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</si>
  <si>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</si>
  <si>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</si>
  <si>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</si>
  <si>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</si>
  <si>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</si>
  <si>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</si>
  <si>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</si>
  <si>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</si>
  <si>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</si>
  <si>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</si>
  <si>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</si>
  <si>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</si>
  <si>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</si>
  <si>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</si>
  <si>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</si>
  <si>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</si>
  <si>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</si>
  <si>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</si>
  <si>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</si>
  <si>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</si>
  <si>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</si>
  <si>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</si>
  <si>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</si>
  <si>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</si>
  <si>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</si>
  <si>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</si>
  <si>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</si>
  <si>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</si>
  <si>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</si>
  <si>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</si>
  <si>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</si>
  <si>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</si>
  <si>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</si>
  <si>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</si>
  <si>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</si>
  <si>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</si>
  <si>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</si>
  <si>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</si>
  <si>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</si>
  <si>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</si>
  <si>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</si>
  <si>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</si>
  <si>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</si>
  <si>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</si>
  <si>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</si>
  <si>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</si>
  <si>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</si>
  <si>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</si>
  <si>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</si>
  <si>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</si>
  <si>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</si>
  <si>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</si>
  <si>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</si>
  <si>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</si>
  <si>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</si>
  <si>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</si>
  <si>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</si>
  <si>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</si>
  <si>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</si>
  <si>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</si>
  <si>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</si>
  <si>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</si>
  <si>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</si>
  <si>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</si>
  <si>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</si>
  <si>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</si>
  <si>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</si>
  <si>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</si>
  <si>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</si>
  <si>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</si>
  <si>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</si>
  <si>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</si>
  <si>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</si>
  <si>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</si>
  <si>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</si>
  <si>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</si>
  <si>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</si>
  <si>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</si>
  <si>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</si>
  <si>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</si>
  <si>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</si>
  <si>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</si>
  <si>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</si>
  <si>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</si>
  <si>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</si>
  <si>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</si>
  <si>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</si>
  <si>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</si>
  <si>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</si>
  <si>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</si>
  <si>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</si>
  <si>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</si>
  <si>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</si>
  <si>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</si>
  <si>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</si>
  <si>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</si>
  <si>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</si>
  <si>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</si>
  <si>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</si>
  <si>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</si>
  <si>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</si>
  <si>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</si>
  <si>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</si>
  <si>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</si>
  <si>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</si>
  <si>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</si>
  <si>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</si>
  <si>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</si>
  <si>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</si>
  <si>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</si>
  <si>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</si>
  <si>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</si>
  <si>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</si>
  <si>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</si>
  <si>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</si>
  <si>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</si>
  <si>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</si>
  <si>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</si>
  <si>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</si>
  <si>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</si>
  <si>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</si>
  <si>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</si>
  <si>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</si>
  <si>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</si>
  <si>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</si>
  <si>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</si>
  <si>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</si>
  <si>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</si>
  <si>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</si>
  <si>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</si>
  <si>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</si>
  <si>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</si>
  <si>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</si>
  <si>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</si>
  <si>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</si>
  <si>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</si>
  <si>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</si>
  <si>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</si>
  <si>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</si>
  <si>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</si>
  <si>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</si>
  <si>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</si>
  <si>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</si>
  <si>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</si>
  <si>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</si>
  <si>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</si>
  <si>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</si>
  <si>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</si>
  <si>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</si>
  <si>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</si>
  <si>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</si>
  <si>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</si>
  <si>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</si>
  <si>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</si>
  <si>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</si>
  <si>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</si>
  <si>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</si>
  <si>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</si>
  <si>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</si>
  <si>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</si>
  <si>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</si>
  <si>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</si>
  <si>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</si>
  <si>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</si>
  <si>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</si>
  <si>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</si>
  <si>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</si>
  <si>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</si>
  <si>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</si>
  <si>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</si>
  <si>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</si>
  <si>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</si>
  <si>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</si>
  <si>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</si>
  <si>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</si>
  <si>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</si>
  <si>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</si>
  <si>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</si>
  <si>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</si>
  <si>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</si>
  <si>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</si>
  <si>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</si>
  <si>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</si>
  <si>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</si>
  <si>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</si>
  <si>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</si>
  <si>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</si>
  <si>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</si>
  <si>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</si>
  <si>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</si>
  <si>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</si>
  <si>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</si>
  <si>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</si>
  <si>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</si>
  <si>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</si>
  <si>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</si>
  <si>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</si>
  <si>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</si>
  <si>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</si>
  <si>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</si>
  <si>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</si>
  <si>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</si>
  <si>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</si>
  <si>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</si>
  <si>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</si>
  <si>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</si>
  <si>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</si>
  <si>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</si>
  <si>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</si>
  <si>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</si>
  <si>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</si>
  <si>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</si>
  <si>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</si>
  <si>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</si>
  <si>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</si>
  <si>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</si>
  <si>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</si>
  <si>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</si>
  <si>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</si>
  <si>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</si>
  <si>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</si>
  <si>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</si>
  <si>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</si>
  <si>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</si>
  <si>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</si>
  <si>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</si>
  <si>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</si>
  <si>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</si>
  <si>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</si>
  <si>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</si>
  <si>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</si>
  <si>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</si>
  <si>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</si>
  <si>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</si>
  <si>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</si>
  <si>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</si>
  <si>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</si>
  <si>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</si>
  <si>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</si>
  <si>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</si>
  <si>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</si>
  <si>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</si>
  <si>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</si>
  <si>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</si>
  <si>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</si>
  <si>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</si>
  <si>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</si>
  <si>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</si>
  <si>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</si>
  <si>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</si>
  <si>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</si>
  <si>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</si>
  <si>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</si>
  <si>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</si>
  <si>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</si>
  <si>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</si>
  <si>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</si>
  <si>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</si>
  <si>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</si>
  <si>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</si>
  <si>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</si>
  <si>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</si>
  <si>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</si>
  <si>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</si>
  <si>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</si>
  <si>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</si>
  <si>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</si>
  <si>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</si>
  <si>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</si>
  <si>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</si>
  <si>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</si>
  <si>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</si>
  <si>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</si>
  <si>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</si>
  <si>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</si>
  <si>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</si>
  <si>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</si>
  <si>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</si>
  <si>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</si>
  <si>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</si>
  <si>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</si>
  <si>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</si>
  <si>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</si>
  <si>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</si>
  <si>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</si>
  <si>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</si>
  <si>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</si>
  <si>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</si>
  <si>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</si>
  <si>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</si>
  <si>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</si>
  <si>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</si>
  <si>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</si>
  <si>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</si>
  <si>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</si>
  <si>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</si>
  <si>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</si>
  <si>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</si>
  <si>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</si>
  <si>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</si>
  <si>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</si>
  <si>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</si>
  <si>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</si>
  <si>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</si>
  <si>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</si>
  <si>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</si>
  <si>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</si>
  <si>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</si>
  <si>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</si>
  <si>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</si>
  <si>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</si>
  <si>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</si>
  <si>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</si>
  <si>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</si>
  <si>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</si>
  <si>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</si>
  <si>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</si>
  <si>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</si>
  <si>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</si>
  <si>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</si>
  <si>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</si>
  <si>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</si>
  <si>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</si>
  <si>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</si>
  <si>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</si>
  <si>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</si>
  <si>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</si>
  <si>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</si>
  <si>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</si>
  <si>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</si>
  <si>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</si>
  <si>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</si>
  <si>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</si>
  <si>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</si>
  <si>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</si>
  <si>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</si>
  <si>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</si>
  <si>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</si>
  <si>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</si>
  <si>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</si>
  <si>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</si>
  <si>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</si>
  <si>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</si>
  <si>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</si>
  <si>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</si>
  <si>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</si>
  <si>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</si>
  <si>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</si>
  <si>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</si>
  <si>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</si>
  <si>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</si>
  <si>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</si>
  <si>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</si>
  <si>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</si>
  <si>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</si>
  <si>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</si>
  <si>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</si>
  <si>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</si>
  <si>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</si>
  <si>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</si>
  <si>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</si>
  <si>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</si>
  <si>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</si>
  <si>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</si>
  <si>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</si>
  <si>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</si>
  <si>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</si>
  <si>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</si>
  <si>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</si>
  <si>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</si>
  <si>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</si>
  <si>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</si>
  <si>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</si>
  <si>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</si>
  <si>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</si>
  <si>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</si>
  <si>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</si>
  <si>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</si>
  <si>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</si>
  <si>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</si>
  <si>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</si>
  <si>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</si>
  <si>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</si>
  <si>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</si>
  <si>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</si>
  <si>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</si>
  <si>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</si>
  <si>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</si>
  <si>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</si>
  <si>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</si>
  <si>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</si>
  <si>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</si>
  <si>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</si>
  <si>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</si>
  <si>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</si>
  <si>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</si>
  <si>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</si>
  <si>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</si>
  <si>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</si>
  <si>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</si>
  <si>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</si>
  <si>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</si>
  <si>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</si>
  <si>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</si>
  <si>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</si>
  <si>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</si>
  <si>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</si>
  <si>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</si>
  <si>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</si>
  <si>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</si>
  <si>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</si>
  <si>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</si>
  <si>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</si>
  <si>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</si>
  <si>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</si>
  <si>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</si>
  <si>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</si>
  <si>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</si>
  <si>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</si>
  <si>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</si>
  <si>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</si>
  <si>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</si>
  <si>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</si>
  <si>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</si>
  <si>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</si>
  <si>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</si>
  <si>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</si>
  <si>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</si>
  <si>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</si>
  <si>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</si>
  <si>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</si>
  <si>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</si>
  <si>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</si>
  <si>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</si>
  <si>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</si>
  <si>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</si>
  <si>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</si>
  <si>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</si>
  <si>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</si>
  <si>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</si>
  <si>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</si>
  <si>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</si>
  <si>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</si>
  <si>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</si>
  <si>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</si>
  <si>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</si>
  <si>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</si>
  <si>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</si>
  <si>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</si>
  <si>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</si>
  <si>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</si>
  <si>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</si>
  <si>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</si>
  <si>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</si>
  <si>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</si>
  <si>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</si>
  <si>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</si>
  <si>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</si>
  <si>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</si>
  <si>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</si>
  <si>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</si>
  <si>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</si>
  <si>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</si>
  <si>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</si>
  <si>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</si>
  <si>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</si>
  <si>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</si>
  <si>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</si>
  <si>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</si>
  <si>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</si>
  <si>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</si>
  <si>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</si>
  <si>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</si>
  <si>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</si>
  <si>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</si>
  <si>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</si>
  <si>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</si>
  <si>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</si>
  <si>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</si>
  <si>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</si>
  <si>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</si>
  <si>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</si>
  <si>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</si>
  <si>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</si>
  <si>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</si>
  <si>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</si>
  <si>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</si>
  <si>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</si>
  <si>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</si>
  <si>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</si>
  <si>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</si>
  <si>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</si>
  <si>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</si>
  <si>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</si>
  <si>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</si>
  <si>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</si>
  <si>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</si>
  <si>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</si>
  <si>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</si>
  <si>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</si>
  <si>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</si>
  <si>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</si>
  <si>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</si>
  <si>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</si>
  <si>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</si>
  <si>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</si>
  <si>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</si>
  <si>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</si>
  <si>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</si>
  <si>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</si>
  <si>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</si>
  <si>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</si>
  <si>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</si>
  <si>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</si>
  <si>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</si>
  <si>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</si>
  <si>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</si>
  <si>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</si>
  <si>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</si>
  <si>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</si>
  <si>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</si>
  <si>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</si>
  <si>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</si>
  <si>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</si>
  <si>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</si>
  <si>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</si>
  <si>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</si>
  <si>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</si>
  <si>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</si>
  <si>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</si>
  <si>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</si>
  <si>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</si>
  <si>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</si>
  <si>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</si>
  <si>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</si>
  <si>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</si>
  <si>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</si>
  <si>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</si>
  <si>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</si>
  <si>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</si>
  <si>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</si>
  <si>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</si>
  <si>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</si>
  <si>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</si>
  <si>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</si>
  <si>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</si>
  <si>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</si>
  <si>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</si>
  <si>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</si>
  <si>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</si>
  <si>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</si>
  <si>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</si>
  <si>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</si>
  <si>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</si>
  <si>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</si>
  <si>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</si>
  <si>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</si>
  <si>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</si>
  <si>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</si>
  <si>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</si>
  <si>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</si>
  <si>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</si>
  <si>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</si>
  <si>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</si>
  <si>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</si>
  <si>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</si>
  <si>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</si>
  <si>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</si>
  <si>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</si>
  <si>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</si>
  <si>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</si>
  <si>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</si>
  <si>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</si>
  <si>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</si>
  <si>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</si>
  <si>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</si>
  <si>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</si>
  <si>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</si>
  <si>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</si>
  <si>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</si>
  <si>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</si>
  <si>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</si>
  <si>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</si>
  <si>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</si>
  <si>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</si>
  <si>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</si>
  <si>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</si>
  <si>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</si>
  <si>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</si>
  <si>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</si>
  <si>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</si>
  <si>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</si>
  <si>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</si>
  <si>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</si>
  <si>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</si>
  <si>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</si>
  <si>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</si>
  <si>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</si>
  <si>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</si>
  <si>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</si>
  <si>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</si>
  <si>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</si>
  <si>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</si>
  <si>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</si>
  <si>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</si>
  <si>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</si>
  <si>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</si>
  <si>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</si>
  <si>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</si>
  <si>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</si>
  <si>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</si>
  <si>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</si>
  <si>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</si>
  <si>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</si>
  <si>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</si>
  <si>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</si>
  <si>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</si>
  <si>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</si>
  <si>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</si>
  <si>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</si>
  <si>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</si>
  <si>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</si>
  <si>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</si>
  <si>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</si>
  <si>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</si>
  <si>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</si>
  <si>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</si>
  <si>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</si>
  <si>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</si>
  <si>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</si>
  <si>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</si>
  <si>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</si>
  <si>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</si>
  <si>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</si>
  <si>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</si>
  <si>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</si>
  <si>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</si>
  <si>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</si>
  <si>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</si>
  <si>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</si>
  <si>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</si>
  <si>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</si>
  <si>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</si>
  <si>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</si>
  <si>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</si>
  <si>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</si>
  <si>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</si>
  <si>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</si>
  <si>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</si>
  <si>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</si>
  <si>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</si>
  <si>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</si>
  <si>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</si>
  <si>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</si>
  <si>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</si>
  <si>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</si>
  <si>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</si>
  <si>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</si>
  <si>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</si>
  <si>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</si>
  <si>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</si>
  <si>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</si>
  <si>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</si>
  <si>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</si>
  <si>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</si>
  <si>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</si>
  <si>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</si>
  <si>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</si>
  <si>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</si>
  <si>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</si>
  <si>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</si>
  <si>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</si>
  <si>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</si>
  <si>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</si>
  <si>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</si>
  <si>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</si>
  <si>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</si>
  <si>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</si>
  <si>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</si>
  <si>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</si>
  <si>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</si>
  <si>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</si>
  <si>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</si>
  <si>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</si>
  <si>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</si>
  <si>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</si>
  <si>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</si>
  <si>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</si>
  <si>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</si>
  <si>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</si>
  <si>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</si>
  <si>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</si>
  <si>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</si>
  <si>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</si>
  <si>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</si>
  <si>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</si>
  <si>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</si>
  <si>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</si>
  <si>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</si>
  <si>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</si>
  <si>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</si>
  <si>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</si>
  <si>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</si>
  <si>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</si>
  <si>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</si>
  <si>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</si>
  <si>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</si>
  <si>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</si>
  <si>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</si>
  <si>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</si>
  <si>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</si>
  <si>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</si>
  <si>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</si>
  <si>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</si>
  <si>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</si>
  <si>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</si>
  <si>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</si>
  <si>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</si>
  <si>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</si>
  <si>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</si>
  <si>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</si>
  <si>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</si>
  <si>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</si>
  <si>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</si>
  <si>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</si>
  <si>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</si>
  <si>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</si>
  <si>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</si>
  <si>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</si>
  <si>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</si>
  <si>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</si>
  <si>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</si>
  <si>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</si>
  <si>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</si>
  <si>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</si>
  <si>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</si>
  <si>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</si>
  <si>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</si>
  <si>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</si>
  <si>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</si>
  <si>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</si>
  <si>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</si>
  <si>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</si>
  <si>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</si>
  <si>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</si>
  <si>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</si>
  <si>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</si>
  <si>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</si>
  <si>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</si>
  <si>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</si>
  <si>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</si>
  <si>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</si>
  <si>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</si>
  <si>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</si>
  <si>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</si>
  <si>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</si>
  <si>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</si>
  <si>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</si>
  <si>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</si>
  <si>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</si>
  <si>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</si>
  <si>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</si>
  <si>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</si>
  <si>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</si>
  <si>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</si>
  <si>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</si>
  <si>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</si>
  <si>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</si>
  <si>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</si>
  <si>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</si>
  <si>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</si>
  <si>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</si>
  <si>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</si>
  <si>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</si>
  <si>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</si>
  <si>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</si>
  <si>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</si>
  <si>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</si>
  <si>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</si>
  <si>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</si>
  <si>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</si>
  <si>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</si>
  <si>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</si>
  <si>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</si>
  <si>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</si>
  <si>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</si>
  <si>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</si>
  <si>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</si>
  <si>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</si>
  <si>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</si>
  <si>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</si>
  <si>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</si>
  <si>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</si>
  <si>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</si>
  <si>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</si>
  <si>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</si>
  <si>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</si>
  <si>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</si>
  <si>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</si>
  <si>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</si>
  <si>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</si>
  <si>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</si>
  <si>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</si>
  <si>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</si>
  <si>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</si>
  <si>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</si>
  <si>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</si>
  <si>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</si>
  <si>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</si>
  <si>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</si>
  <si>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</si>
  <si>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</si>
  <si>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</si>
  <si>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</si>
  <si>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</si>
  <si>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</si>
  <si>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</si>
  <si>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</si>
  <si>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</si>
  <si>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</si>
  <si>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</si>
  <si>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</si>
  <si>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</si>
  <si>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</si>
  <si>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</si>
  <si>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</si>
  <si>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</si>
  <si>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</si>
  <si>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</si>
  <si>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</si>
  <si>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</si>
  <si>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</si>
  <si>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</si>
  <si>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</si>
  <si>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</si>
  <si>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</si>
  <si>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</si>
  <si>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</si>
  <si>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</si>
  <si>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</si>
  <si>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</si>
  <si>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</si>
  <si>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</si>
  <si>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</si>
  <si>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</si>
  <si>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</si>
  <si>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</si>
  <si>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</si>
  <si>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</si>
  <si>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</si>
  <si>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</si>
  <si>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</si>
  <si>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</si>
  <si>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</si>
  <si>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</si>
  <si>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</si>
  <si>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</si>
  <si>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</si>
  <si>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</si>
  <si>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</si>
  <si>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</si>
  <si>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</si>
  <si>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</si>
  <si>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</si>
  <si>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</si>
  <si>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</si>
  <si>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</si>
  <si>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</si>
  <si>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</si>
  <si>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</si>
  <si>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</si>
  <si>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</si>
  <si>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</si>
  <si>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</si>
  <si>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</si>
  <si>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</si>
  <si>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</si>
  <si>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</si>
  <si>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</si>
  <si>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</si>
  <si>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</si>
  <si>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</si>
  <si>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</si>
  <si>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</si>
  <si>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</si>
  <si>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</si>
  <si>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</si>
  <si>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</si>
  <si>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</si>
  <si>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</si>
  <si>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</si>
  <si>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</si>
  <si>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</si>
  <si>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</si>
  <si>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</si>
  <si>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</si>
  <si>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</si>
  <si>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</si>
  <si>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</si>
  <si>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</si>
  <si>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</si>
  <si>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</si>
  <si>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</si>
  <si>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</si>
  <si>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</si>
  <si>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</si>
  <si>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</si>
  <si>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</si>
  <si>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</si>
  <si>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</si>
  <si>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</si>
  <si>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</si>
  <si>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</si>
  <si>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</si>
  <si>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</si>
  <si>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</si>
  <si>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</si>
  <si>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</si>
  <si>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</si>
  <si>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</si>
  <si>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</si>
  <si>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</si>
  <si>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</si>
  <si>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</si>
  <si>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</si>
  <si>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</si>
  <si>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</si>
  <si>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</si>
  <si>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</si>
  <si>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</si>
  <si>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</si>
  <si>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</si>
  <si>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</si>
  <si>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</si>
  <si>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</si>
  <si>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</si>
  <si>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</si>
  <si>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</si>
  <si>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</si>
  <si>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</si>
  <si>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</si>
  <si>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</si>
  <si>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</si>
  <si>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</si>
  <si>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</si>
  <si>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</si>
  <si>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</si>
  <si>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</si>
  <si>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</si>
  <si>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</si>
  <si>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</si>
  <si>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</si>
  <si>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</si>
  <si>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</si>
  <si>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</si>
  <si>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</si>
  <si>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</si>
  <si>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</si>
  <si>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</si>
  <si>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</si>
  <si>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</si>
  <si>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</si>
  <si>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</si>
  <si>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</si>
  <si>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</si>
  <si>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</si>
  <si>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</si>
  <si>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</si>
  <si>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</si>
  <si>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</si>
  <si>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</si>
  <si>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</si>
  <si>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</si>
  <si>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</si>
  <si>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</si>
  <si>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</si>
  <si>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</si>
  <si>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</si>
  <si>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</si>
  <si>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</si>
  <si>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</si>
  <si>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</si>
  <si>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</si>
  <si>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</si>
  <si>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</si>
  <si>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</si>
  <si>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</si>
  <si>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</si>
  <si>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</si>
  <si>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</si>
  <si>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</si>
  <si>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</si>
  <si>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</si>
  <si>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</si>
  <si>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</si>
  <si>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</si>
  <si>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</si>
  <si>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</si>
  <si>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</si>
  <si>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</si>
  <si>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</si>
  <si>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</si>
  <si>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</si>
  <si>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</si>
  <si>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</si>
  <si>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</si>
  <si>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</si>
  <si>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</si>
  <si>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</si>
  <si>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</si>
  <si>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</si>
  <si>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</si>
  <si>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</si>
  <si>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</si>
  <si>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</si>
  <si>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</si>
  <si>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</si>
  <si>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</si>
  <si>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</si>
  <si>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</si>
  <si>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</si>
  <si>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</si>
  <si>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</si>
  <si>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</si>
  <si>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</si>
  <si>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</si>
  <si>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</si>
  <si>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</si>
  <si>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</si>
  <si>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</si>
  <si>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</si>
  <si>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</si>
  <si>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</si>
  <si>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</si>
  <si>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</si>
  <si>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</si>
  <si>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</si>
  <si>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</si>
  <si>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</si>
  <si>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</si>
  <si>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</si>
  <si>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</si>
  <si>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</si>
  <si>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</si>
  <si>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</si>
  <si>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</si>
  <si>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</si>
  <si>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</si>
  <si>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</si>
  <si>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</si>
  <si>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</si>
  <si>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</si>
  <si>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</si>
  <si>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</si>
  <si>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</si>
  <si>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</si>
  <si>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</si>
  <si>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</si>
  <si>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</si>
  <si>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</si>
  <si>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</si>
  <si>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</si>
  <si>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</si>
  <si>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</si>
  <si>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</si>
  <si>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</si>
  <si>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</si>
  <si>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</si>
  <si>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</si>
  <si>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</si>
  <si>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</si>
  <si>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</si>
  <si>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</si>
  <si>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</si>
  <si>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</si>
  <si>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</si>
  <si>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</si>
  <si>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</si>
  <si>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</si>
  <si>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</si>
  <si>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</si>
  <si>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</si>
  <si>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</si>
  <si>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</si>
  <si>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</si>
  <si>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</si>
  <si>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</si>
  <si>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</si>
  <si>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</si>
  <si>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</si>
  <si>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</si>
  <si>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</si>
  <si>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</si>
  <si>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</si>
  <si>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</si>
  <si>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</si>
  <si>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</si>
  <si>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</si>
  <si>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</si>
  <si>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</si>
  <si>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</si>
  <si>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</si>
  <si>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</si>
  <si>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</si>
  <si>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</si>
  <si>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</si>
  <si>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</si>
  <si>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</si>
  <si>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</si>
  <si>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</si>
  <si>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</si>
  <si>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</si>
  <si>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</si>
  <si>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</si>
  <si>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</si>
  <si>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</si>
  <si>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</si>
  <si>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</si>
  <si>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</si>
  <si>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</si>
  <si>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</si>
  <si>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</si>
  <si>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</si>
  <si>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</si>
  <si>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</si>
  <si>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</si>
  <si>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</si>
  <si>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</si>
  <si>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</si>
  <si>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</si>
  <si>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</si>
  <si>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</si>
  <si>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</si>
  <si>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</si>
  <si>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</si>
  <si>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</si>
  <si>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</si>
  <si>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</si>
  <si>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</si>
  <si>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</si>
  <si>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</si>
  <si>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</si>
  <si>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</si>
  <si>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</si>
  <si>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</si>
  <si>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</si>
  <si>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</si>
  <si>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</si>
  <si>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</si>
  <si>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</si>
  <si>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</si>
  <si>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</si>
  <si>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</si>
  <si>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</si>
  <si>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</si>
  <si>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</si>
  <si>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</si>
  <si>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</si>
  <si>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</si>
  <si>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</si>
  <si>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</si>
  <si>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</si>
  <si>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</si>
  <si>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</si>
  <si>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</si>
  <si>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</si>
  <si>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</si>
  <si>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</si>
  <si>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</si>
  <si>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</si>
  <si>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</si>
  <si>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</si>
  <si>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</si>
  <si>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</si>
  <si>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</si>
  <si>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</si>
  <si>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</si>
  <si>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</si>
  <si>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</si>
  <si>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</si>
  <si>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</si>
  <si>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</si>
  <si>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</si>
  <si>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</si>
  <si>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</si>
  <si>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</si>
  <si>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</si>
  <si>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</si>
  <si>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</si>
  <si>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</si>
  <si>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</si>
  <si>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</si>
  <si>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</si>
  <si>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</si>
  <si>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</si>
  <si>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</si>
  <si>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</si>
  <si>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</si>
  <si>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</si>
  <si>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</si>
  <si>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</si>
  <si>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</si>
  <si>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</si>
  <si>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</si>
  <si>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</si>
  <si>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</si>
  <si>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</si>
  <si>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</si>
  <si>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</si>
  <si>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</si>
  <si>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</si>
  <si>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</si>
  <si>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</si>
  <si>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</si>
  <si>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</si>
  <si>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</si>
  <si>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</si>
  <si>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</si>
  <si>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</si>
  <si>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</si>
  <si>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</si>
  <si>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</si>
  <si>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</si>
  <si>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</si>
  <si>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</si>
  <si>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</si>
  <si>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</si>
  <si>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</si>
  <si>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</si>
  <si>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</si>
  <si>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</si>
  <si>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</si>
  <si>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</si>
  <si>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</si>
  <si>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</si>
  <si>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</si>
  <si>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</si>
  <si>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</si>
  <si>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</si>
  <si>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</si>
  <si>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</si>
  <si>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</si>
  <si>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</si>
  <si>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</si>
  <si>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</si>
  <si>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</si>
  <si>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</si>
  <si>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</si>
  <si>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</si>
  <si>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</si>
  <si>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</si>
  <si>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</si>
  <si>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</si>
  <si>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</si>
  <si>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</si>
  <si>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</si>
  <si>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</si>
  <si>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</si>
  <si>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</si>
  <si>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</si>
  <si>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</si>
  <si>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</si>
  <si>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</si>
  <si>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</si>
  <si>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</si>
  <si>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</si>
  <si>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</si>
  <si>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</si>
  <si>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</si>
  <si>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</si>
  <si>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</si>
  <si>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</si>
  <si>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</si>
  <si>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</si>
  <si>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</si>
  <si>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</si>
  <si>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</si>
  <si>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</si>
  <si>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</si>
  <si>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</si>
  <si>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</si>
  <si>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</si>
  <si>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</si>
  <si>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</si>
  <si>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</si>
  <si>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</si>
  <si>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</si>
  <si>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</si>
  <si>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</si>
  <si>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</si>
  <si>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</si>
  <si>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</si>
  <si>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</si>
  <si>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</si>
  <si>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</si>
  <si>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</si>
  <si>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</si>
  <si>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</si>
  <si>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</si>
  <si>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</si>
  <si>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</si>
  <si>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</si>
  <si>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</si>
  <si>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</si>
  <si>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</si>
  <si>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</si>
  <si>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</si>
  <si>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</si>
  <si>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</si>
  <si>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</si>
  <si>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</si>
  <si>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</si>
  <si>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</si>
  <si>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</si>
  <si>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</si>
  <si>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</si>
  <si>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</si>
  <si>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</si>
  <si>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</si>
  <si>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</si>
  <si>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</si>
  <si>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</si>
  <si>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</si>
  <si>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</si>
  <si>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</si>
  <si>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</si>
  <si>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</si>
  <si>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</si>
  <si>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</si>
  <si>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</si>
  <si>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</si>
  <si>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</si>
  <si>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</si>
  <si>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</si>
  <si>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</si>
  <si>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</si>
  <si>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</si>
  <si>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</si>
  <si>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</si>
  <si>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</si>
  <si>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</si>
  <si>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</si>
  <si>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</si>
  <si>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</si>
  <si>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</si>
  <si>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</si>
  <si>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</si>
  <si>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</si>
  <si>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</si>
  <si>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</si>
  <si>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</si>
  <si>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</si>
  <si>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</si>
  <si>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</si>
  <si>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</si>
  <si>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</si>
  <si>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</si>
  <si>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</si>
  <si>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</si>
  <si>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</si>
  <si>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</si>
  <si>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</si>
  <si>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</si>
  <si>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</si>
  <si>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</si>
  <si>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</si>
  <si>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</si>
  <si>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</si>
  <si>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</si>
  <si>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</si>
  <si>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</si>
  <si>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</si>
  <si>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</si>
  <si>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</si>
  <si>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</si>
  <si>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</si>
  <si>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</si>
  <si>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</si>
  <si>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</si>
  <si>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</si>
  <si>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</si>
  <si>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</si>
  <si>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</si>
  <si>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</si>
  <si>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</si>
  <si>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</si>
  <si>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</si>
  <si>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</si>
  <si>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</si>
  <si>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</si>
  <si>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</si>
  <si>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</si>
  <si>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</si>
  <si>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</si>
  <si>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</si>
  <si>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</si>
  <si>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</si>
  <si>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</si>
  <si>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</si>
  <si>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</si>
  <si>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</si>
  <si>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</si>
  <si>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</si>
  <si>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</si>
  <si>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</si>
  <si>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</si>
  <si>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</si>
  <si>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</si>
  <si>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</si>
  <si>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</si>
  <si>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</si>
  <si>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</si>
  <si>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</si>
  <si>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</si>
  <si>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</si>
  <si>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</si>
  <si>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</si>
  <si>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</si>
  <si>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</si>
  <si>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</si>
  <si>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</si>
  <si>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</si>
  <si>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</si>
  <si>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</si>
  <si>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</si>
  <si>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</si>
  <si>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</si>
  <si>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</si>
  <si>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</si>
  <si>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</si>
  <si>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</si>
  <si>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</si>
  <si>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</si>
  <si>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</si>
  <si>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</si>
  <si>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</si>
  <si>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</si>
  <si>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</si>
  <si>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</si>
  <si>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</si>
  <si>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</si>
  <si>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</si>
  <si>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</si>
  <si>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</si>
  <si>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</si>
  <si>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</si>
  <si>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</si>
  <si>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</si>
  <si>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</si>
  <si>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</si>
  <si>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</si>
  <si>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</si>
  <si>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</si>
  <si>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</si>
  <si>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</si>
  <si>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</si>
  <si>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</si>
  <si>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</si>
  <si>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</si>
  <si>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</si>
  <si>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</si>
  <si>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</si>
  <si>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</si>
  <si>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</si>
  <si>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</si>
  <si>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</si>
  <si>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</si>
  <si>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</si>
  <si>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</si>
  <si>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</si>
  <si>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</si>
  <si>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</si>
  <si>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</si>
  <si>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</si>
  <si>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</si>
  <si>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</si>
  <si>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</si>
  <si>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</si>
  <si>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</si>
  <si>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</si>
  <si>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</si>
  <si>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</si>
  <si>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</si>
  <si>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</si>
  <si>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</si>
  <si>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</si>
  <si>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</si>
  <si>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</si>
  <si>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</si>
  <si>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</si>
  <si>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</si>
  <si>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</si>
  <si>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</si>
  <si>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</si>
  <si>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</si>
  <si>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</si>
  <si>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</si>
  <si>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</si>
  <si>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</si>
  <si>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</si>
  <si>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</si>
  <si>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</si>
  <si>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</si>
  <si>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</si>
  <si>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</si>
  <si>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</si>
  <si>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</si>
  <si>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</si>
  <si>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</si>
  <si>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</si>
  <si>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</si>
  <si>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</si>
  <si>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</si>
  <si>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</si>
  <si>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</si>
  <si>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</si>
  <si>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</si>
  <si>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</si>
  <si>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</si>
  <si>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</si>
  <si>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</si>
  <si>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</si>
  <si>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</si>
  <si>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</si>
  <si>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</si>
  <si>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</si>
  <si>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</si>
  <si>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</si>
  <si>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</si>
  <si>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</si>
  <si>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</si>
  <si>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</si>
  <si>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</si>
  <si>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</si>
  <si>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</si>
  <si>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</si>
  <si>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</si>
  <si>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</si>
  <si>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</si>
  <si>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</si>
  <si>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</si>
  <si>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</si>
  <si>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</si>
  <si>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</si>
  <si>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</si>
  <si>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</si>
  <si>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</si>
  <si>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</si>
  <si>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</si>
  <si>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</si>
  <si>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</si>
  <si>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</si>
  <si>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</si>
  <si>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</si>
  <si>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</si>
  <si>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</si>
  <si>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</si>
  <si>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</si>
  <si>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</si>
  <si>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</si>
  <si>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</si>
  <si>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</si>
  <si>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</si>
  <si>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</si>
  <si>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</si>
  <si>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</si>
  <si>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</si>
  <si>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</si>
  <si>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</si>
  <si>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</si>
  <si>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</si>
  <si>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</si>
  <si>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</si>
  <si>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</si>
  <si>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</si>
  <si>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</si>
  <si>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</si>
  <si>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</si>
  <si>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</si>
  <si>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</si>
  <si>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</si>
  <si>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</si>
  <si>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</si>
  <si>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</si>
  <si>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</si>
  <si>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</si>
  <si>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</si>
  <si>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</si>
  <si>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</si>
  <si>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</si>
  <si>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</si>
  <si>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</si>
  <si>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</si>
  <si>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</si>
  <si>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</si>
  <si>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</si>
  <si>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</si>
  <si>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</si>
  <si>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</si>
  <si>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</si>
  <si>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</si>
  <si>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</si>
  <si>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</si>
  <si>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</si>
  <si>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</si>
  <si>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</si>
  <si>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</si>
  <si>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</si>
  <si>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</si>
  <si>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</si>
  <si>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</si>
  <si>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</si>
  <si>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</si>
  <si>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</si>
  <si>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</si>
  <si>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</si>
  <si>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</si>
  <si>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</si>
  <si>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</si>
  <si>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</si>
  <si>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</si>
  <si>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</si>
  <si>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</si>
  <si>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</si>
  <si>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</si>
  <si>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</si>
  <si>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</si>
  <si>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</si>
  <si>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</si>
  <si>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</si>
  <si>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</si>
  <si>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</si>
  <si>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</si>
  <si>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</si>
  <si>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</si>
  <si>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</si>
  <si>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</si>
  <si>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</si>
  <si>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</si>
  <si>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</si>
  <si>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</si>
  <si>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</si>
  <si>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</si>
  <si>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</si>
  <si>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</si>
  <si>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</si>
  <si>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</si>
  <si>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</si>
  <si>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</si>
  <si>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</si>
  <si>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</si>
  <si>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</si>
  <si>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</si>
  <si>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</si>
  <si>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</si>
  <si>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</si>
  <si>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</si>
  <si>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</si>
  <si>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</si>
  <si>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</si>
  <si>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</si>
  <si>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</si>
  <si>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</si>
  <si>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</si>
  <si>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</si>
  <si>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</si>
  <si>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</si>
  <si>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</si>
  <si>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</si>
  <si>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</si>
  <si>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</si>
  <si>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</si>
  <si>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</si>
  <si>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</si>
  <si>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</si>
  <si>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</si>
  <si>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</si>
  <si>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</si>
  <si>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</si>
  <si>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</si>
  <si>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</si>
  <si>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</si>
  <si>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</si>
  <si>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</si>
  <si>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</si>
  <si>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</si>
  <si>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</si>
  <si>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</si>
  <si>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</si>
  <si>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</si>
  <si>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</si>
  <si>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</si>
  <si>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</si>
  <si>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</si>
  <si>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</si>
  <si>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</si>
  <si>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</si>
  <si>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</si>
  <si>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</si>
  <si>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</si>
  <si>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</si>
  <si>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</si>
  <si>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</si>
  <si>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</si>
  <si>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</si>
  <si>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</si>
  <si>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</si>
  <si>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</si>
  <si>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</si>
  <si>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</si>
  <si>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</si>
  <si>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</si>
  <si>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</si>
  <si>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</si>
  <si>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</si>
  <si>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</si>
  <si>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</si>
  <si>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</si>
  <si>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</si>
  <si>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</si>
  <si>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</si>
  <si>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</si>
  <si>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</si>
  <si>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</si>
  <si>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</si>
  <si>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</si>
  <si>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</si>
  <si>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</si>
  <si>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</si>
  <si>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</si>
  <si>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</si>
  <si>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</si>
  <si>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</si>
  <si>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</si>
  <si>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</si>
  <si>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</si>
  <si>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</si>
  <si>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</si>
  <si>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</si>
  <si>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</si>
  <si>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</si>
  <si>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</si>
  <si>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</si>
  <si>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</si>
  <si>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</si>
  <si>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</si>
  <si>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</si>
  <si>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</si>
  <si>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</si>
  <si>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</si>
  <si>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</si>
  <si>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</si>
  <si>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</si>
  <si>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</si>
  <si>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</si>
  <si>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</si>
  <si>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</si>
  <si>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</si>
  <si>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</si>
  <si>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</si>
  <si>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</si>
  <si>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</si>
  <si>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</si>
  <si>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</si>
  <si>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</si>
  <si>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</si>
  <si>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</si>
  <si>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</si>
  <si>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</si>
  <si>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</si>
  <si>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</si>
  <si>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</si>
  <si>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</si>
  <si>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</si>
  <si>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</si>
  <si>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</si>
  <si>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</si>
  <si>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</si>
  <si>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</si>
  <si>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</si>
  <si>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</si>
  <si>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</si>
  <si>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</si>
  <si>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</si>
  <si>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</si>
  <si>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</si>
  <si>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</si>
  <si>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</si>
  <si>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</si>
  <si>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</si>
  <si>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</si>
  <si>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</si>
  <si>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</si>
  <si>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</si>
  <si>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</si>
  <si>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</si>
  <si>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</si>
  <si>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</si>
  <si>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</si>
  <si>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</si>
  <si>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</si>
  <si>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</si>
  <si>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</si>
  <si>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</si>
  <si>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</si>
  <si>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</si>
  <si>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</si>
  <si>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</si>
  <si>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</si>
  <si>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</si>
  <si>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</si>
  <si>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</si>
  <si>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</si>
  <si>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</si>
  <si>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</si>
  <si>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</si>
  <si>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</si>
  <si>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</si>
  <si>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</si>
  <si>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</si>
  <si>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</si>
  <si>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</si>
  <si>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</si>
  <si>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</si>
  <si>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</si>
  <si>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</si>
  <si>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</si>
  <si>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</si>
  <si>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</si>
  <si>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</si>
  <si>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</si>
  <si>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</si>
  <si>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</si>
  <si>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</si>
  <si>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</si>
  <si>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</si>
  <si>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</si>
  <si>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</si>
  <si>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</si>
  <si>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</si>
  <si>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</si>
  <si>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</si>
  <si>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</si>
  <si>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</si>
  <si>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</si>
  <si>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</si>
  <si>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</si>
  <si>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</si>
  <si>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</si>
  <si>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</si>
  <si>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</si>
  <si>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</si>
  <si>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</si>
  <si>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</si>
  <si>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</si>
  <si>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</si>
  <si>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</si>
  <si>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</si>
  <si>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</si>
  <si>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</si>
  <si>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</si>
  <si>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</si>
  <si>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</si>
  <si>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</si>
  <si>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</si>
  <si>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</si>
  <si>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</si>
  <si>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</si>
  <si>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</si>
  <si>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</si>
  <si>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</si>
  <si>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</si>
  <si>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</si>
  <si>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</si>
  <si>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</si>
  <si>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</si>
  <si>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</si>
  <si>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</si>
  <si>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</si>
  <si>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</si>
  <si>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</si>
  <si>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</si>
  <si>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</si>
  <si>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</si>
  <si>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</si>
  <si>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</si>
  <si>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</si>
  <si>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</si>
  <si>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</si>
  <si>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</si>
  <si>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</si>
  <si>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</si>
  <si>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</si>
  <si>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</si>
  <si>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</si>
  <si>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</si>
  <si>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</si>
  <si>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</si>
  <si>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</si>
  <si>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</si>
  <si>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</si>
  <si>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</si>
  <si>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</si>
  <si>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</si>
  <si>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</si>
  <si>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</si>
  <si>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</si>
  <si>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</si>
  <si>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</si>
  <si>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</si>
  <si>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</si>
  <si>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</si>
  <si>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</si>
  <si>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</si>
  <si>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</si>
  <si>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</si>
  <si>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</si>
  <si>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</si>
  <si>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</si>
  <si>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</si>
  <si>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</si>
  <si>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</si>
  <si>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</si>
  <si>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</si>
  <si>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</si>
  <si>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</si>
  <si>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</si>
  <si>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</si>
  <si>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</si>
  <si>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</si>
  <si>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</si>
  <si>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</si>
  <si>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</si>
  <si>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</si>
  <si>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</si>
  <si>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</si>
  <si>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</si>
  <si>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</si>
  <si>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</si>
  <si>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</si>
  <si>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</si>
  <si>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</si>
  <si>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</si>
  <si>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</si>
  <si>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</si>
  <si>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</si>
  <si>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</si>
  <si>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</si>
  <si>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</si>
  <si>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</si>
  <si>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</si>
  <si>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</si>
  <si>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</si>
  <si>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</si>
  <si>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</si>
  <si>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</si>
  <si>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</si>
  <si>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</si>
  <si>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</si>
  <si>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</si>
  <si>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</si>
  <si>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</si>
  <si>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</si>
  <si>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</si>
  <si>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</si>
  <si>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</si>
  <si>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</si>
  <si>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</si>
  <si>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</si>
  <si>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</si>
  <si>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</si>
  <si>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</si>
  <si>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</si>
  <si>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</si>
  <si>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</si>
  <si>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</si>
  <si>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</si>
  <si>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</si>
  <si>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</si>
  <si>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</si>
  <si>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</si>
  <si>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</si>
  <si>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</si>
  <si>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</si>
  <si>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</si>
  <si>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</si>
  <si>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</si>
  <si>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</si>
  <si>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</si>
  <si>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</si>
  <si>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</si>
  <si>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</si>
  <si>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</si>
  <si>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</si>
  <si>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</si>
  <si>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</si>
  <si>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</si>
  <si>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</si>
  <si>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</si>
  <si>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</si>
  <si>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</si>
  <si>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</si>
  <si>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</si>
  <si>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</si>
  <si>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</si>
  <si>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</si>
  <si>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</si>
  <si>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</si>
  <si>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</si>
  <si>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</si>
  <si>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</si>
  <si>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</si>
  <si>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</si>
  <si>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</si>
  <si>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</si>
  <si>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</si>
  <si>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</si>
  <si>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</si>
  <si>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</si>
  <si>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</si>
  <si>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</si>
  <si>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</si>
  <si>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</si>
  <si>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</si>
  <si>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</si>
  <si>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</si>
  <si>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</si>
  <si>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</si>
  <si>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</si>
  <si>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</si>
  <si>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</si>
  <si>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</si>
  <si>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</si>
  <si>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</si>
  <si>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</si>
  <si>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</si>
  <si>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</si>
  <si>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</si>
  <si>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</si>
  <si>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</si>
  <si>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</si>
  <si>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</si>
  <si>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</si>
  <si>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</si>
  <si>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</si>
  <si>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</si>
  <si>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</si>
  <si>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</si>
  <si>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</si>
  <si>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</si>
  <si>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</si>
  <si>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</si>
  <si>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</si>
  <si>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</si>
  <si>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</si>
  <si>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</si>
  <si>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</si>
  <si>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</si>
  <si>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</si>
  <si>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</si>
  <si>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</si>
  <si>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</si>
  <si>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</si>
  <si>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</si>
  <si>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</si>
  <si>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</si>
  <si>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</si>
  <si>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</si>
  <si>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</si>
  <si>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</si>
  <si>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</si>
  <si>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</si>
  <si>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</si>
  <si>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</si>
  <si>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</si>
  <si>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</si>
  <si>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</si>
  <si>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</si>
  <si>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</si>
  <si>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</si>
  <si>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</si>
  <si>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</si>
  <si>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</si>
  <si>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</si>
  <si>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</si>
  <si>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</si>
  <si>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</si>
  <si>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</si>
  <si>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</si>
  <si>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</si>
  <si>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</si>
  <si>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</si>
  <si>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</si>
  <si>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</si>
  <si>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</si>
  <si>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</si>
  <si>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</si>
  <si>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</si>
  <si>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</si>
  <si>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</si>
  <si>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</si>
  <si>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</si>
  <si>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</si>
  <si>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</si>
  <si>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</si>
  <si>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</si>
  <si>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</si>
  <si>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</si>
  <si>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</si>
  <si>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</si>
  <si>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</si>
  <si>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</si>
  <si>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</si>
  <si>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</si>
  <si>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</si>
  <si>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</si>
  <si>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</si>
  <si>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</si>
  <si>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</si>
  <si>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</si>
  <si>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</si>
  <si>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</si>
  <si>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</si>
  <si>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</si>
  <si>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</si>
  <si>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</si>
  <si>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</si>
  <si>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</si>
  <si>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</si>
  <si>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</si>
  <si>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</si>
  <si>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</si>
  <si>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</si>
  <si>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</si>
  <si>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</si>
  <si>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</si>
  <si>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</si>
  <si>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</si>
  <si>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</si>
  <si>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</si>
  <si>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</si>
  <si>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</si>
  <si>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</si>
  <si>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</si>
  <si>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</si>
  <si>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</si>
  <si>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</si>
  <si>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</si>
  <si>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</si>
  <si>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</si>
  <si>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</si>
  <si>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</si>
  <si>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</si>
  <si>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</si>
  <si>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</si>
  <si>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</si>
  <si>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</si>
  <si>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</si>
  <si>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</si>
  <si>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</si>
  <si>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</si>
  <si>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</si>
  <si>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</si>
  <si>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</si>
  <si>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</si>
  <si>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</si>
  <si>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</si>
  <si>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</si>
  <si>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</si>
  <si>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</si>
  <si>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</si>
  <si>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</si>
  <si>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</si>
  <si>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</si>
  <si>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</si>
  <si>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</si>
  <si>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</si>
  <si>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</si>
  <si>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</si>
  <si>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</si>
  <si>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</si>
  <si>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</si>
  <si>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</si>
  <si>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</si>
  <si>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</si>
  <si>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</si>
  <si>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</si>
  <si>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</si>
  <si>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</si>
  <si>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</si>
  <si>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</si>
  <si>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</si>
  <si>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</si>
  <si>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</si>
  <si>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</si>
  <si>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</si>
  <si>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</si>
  <si>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</si>
  <si>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</si>
  <si>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</si>
  <si>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</si>
  <si>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</si>
  <si>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</si>
  <si>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</si>
  <si>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</si>
  <si>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</si>
  <si>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</si>
  <si>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</si>
  <si>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</si>
  <si>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</si>
  <si>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</si>
  <si>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</si>
  <si>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</si>
  <si>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</si>
  <si>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</si>
  <si>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</si>
  <si>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</si>
  <si>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</si>
  <si>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</si>
  <si>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</si>
  <si>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</si>
  <si>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</si>
  <si>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</si>
  <si>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</si>
  <si>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</si>
  <si>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</si>
  <si>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</si>
  <si>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</si>
  <si>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</si>
  <si>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</si>
  <si>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</si>
  <si>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</si>
  <si>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</si>
  <si>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</si>
  <si>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</si>
  <si>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</si>
  <si>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</si>
  <si>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</si>
  <si>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</si>
  <si>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</si>
  <si>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</si>
  <si>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</si>
  <si>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</si>
  <si>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</si>
  <si>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</si>
  <si>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</si>
  <si>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</si>
  <si>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</si>
  <si>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</si>
  <si>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</si>
  <si>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</si>
  <si>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</si>
  <si>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</si>
  <si>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</si>
  <si>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</si>
  <si>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</si>
  <si>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</si>
  <si>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</si>
  <si>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</si>
  <si>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</si>
  <si>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</si>
  <si>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</si>
  <si>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</si>
  <si>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</si>
  <si>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</si>
  <si>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</si>
  <si>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</si>
  <si>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</si>
  <si>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</si>
  <si>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</si>
  <si>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</si>
  <si>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</si>
  <si>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</si>
  <si>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</si>
  <si>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</si>
  <si>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</si>
  <si>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</si>
  <si>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</si>
  <si>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</si>
  <si>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</si>
  <si>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</si>
  <si>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</si>
  <si>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</si>
  <si>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</si>
  <si>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</si>
  <si>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</si>
  <si>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</si>
  <si>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</si>
  <si>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</si>
  <si>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</si>
  <si>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</si>
  <si>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</si>
  <si>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</si>
  <si>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</si>
  <si>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</si>
  <si>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</si>
  <si>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</si>
  <si>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</si>
  <si>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</si>
  <si>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</si>
  <si>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</si>
  <si>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</si>
  <si>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</si>
  <si>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</si>
  <si>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</si>
  <si>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</si>
  <si>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</si>
  <si>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</si>
  <si>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</si>
  <si>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</si>
  <si>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</si>
  <si>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</si>
  <si>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</si>
  <si>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</si>
  <si>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</si>
  <si>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</si>
  <si>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</si>
  <si>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</si>
  <si>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</si>
  <si>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</si>
  <si>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</si>
  <si>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</si>
  <si>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</si>
  <si>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</si>
  <si>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</si>
  <si>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</si>
  <si>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</si>
  <si>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</si>
  <si>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</si>
  <si>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</si>
  <si>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</si>
  <si>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</si>
  <si>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</si>
  <si>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</si>
  <si>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</si>
  <si>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</si>
  <si>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</si>
  <si>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</si>
  <si>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</si>
  <si>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</si>
  <si>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</si>
  <si>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</si>
  <si>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</si>
  <si>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</si>
  <si>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</si>
  <si>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</si>
  <si>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</si>
  <si>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</si>
  <si>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</si>
  <si>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</si>
  <si>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</si>
  <si>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</si>
  <si>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</si>
  <si>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</si>
  <si>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</si>
  <si>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</si>
  <si>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</si>
  <si>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</si>
  <si>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</si>
  <si>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</si>
  <si>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</si>
  <si>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</si>
  <si>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</si>
  <si>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</si>
  <si>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</si>
  <si>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</si>
  <si>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</si>
  <si>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</si>
  <si>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</si>
  <si>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</si>
  <si>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</si>
  <si>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</si>
  <si>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</si>
  <si>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</si>
  <si>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</si>
  <si>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</si>
  <si>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</si>
  <si>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</si>
  <si>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</si>
  <si>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</si>
  <si>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</si>
  <si>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</si>
  <si>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</si>
  <si>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</si>
  <si>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</si>
  <si>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</si>
  <si>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</si>
  <si>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</si>
  <si>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</si>
  <si>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</si>
  <si>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</si>
  <si>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</si>
  <si>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</si>
  <si>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</si>
  <si>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</si>
  <si>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</si>
  <si>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</si>
  <si>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</si>
  <si>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</si>
  <si>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</si>
  <si>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</si>
  <si>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</si>
  <si>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</si>
  <si>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</si>
  <si>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</si>
  <si>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</si>
  <si>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</si>
  <si>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</si>
  <si>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</si>
  <si>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</si>
  <si>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</si>
  <si>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</si>
  <si>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</si>
  <si>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</si>
  <si>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</si>
  <si>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</si>
  <si>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</si>
  <si>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</si>
  <si>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</si>
  <si>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</si>
  <si>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</si>
  <si>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</si>
  <si>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</si>
  <si>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</si>
  <si>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</si>
  <si>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</si>
  <si>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</si>
  <si>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</si>
  <si>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</si>
  <si>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</si>
  <si>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</si>
  <si>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</si>
  <si>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</si>
  <si>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</si>
  <si>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</si>
  <si>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</si>
  <si>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</si>
  <si>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</si>
  <si>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</si>
  <si>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</si>
  <si>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</si>
  <si>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</si>
  <si>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</si>
  <si>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</si>
  <si>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</si>
  <si>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</si>
  <si>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</si>
  <si>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</si>
  <si>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</si>
  <si>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</si>
  <si>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</si>
  <si>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</si>
  <si>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</si>
  <si>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</si>
  <si>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</si>
  <si>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</si>
  <si>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</si>
  <si>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</si>
  <si>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</si>
  <si>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</si>
  <si>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</si>
  <si>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</si>
  <si>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</si>
  <si>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</si>
  <si>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</si>
  <si>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</si>
  <si>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</si>
  <si>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</si>
  <si>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</si>
  <si>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</si>
  <si>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</si>
  <si>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</si>
  <si>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</si>
  <si>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</si>
  <si>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</si>
  <si>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</si>
  <si>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</si>
  <si>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</si>
  <si>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</si>
  <si>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</si>
  <si>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</si>
  <si>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</si>
  <si>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</si>
  <si>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</si>
  <si>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</si>
  <si>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</si>
  <si>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</si>
  <si>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</si>
  <si>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</si>
  <si>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</si>
  <si>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</si>
  <si>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</si>
  <si>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</si>
  <si>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</si>
  <si>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</si>
  <si>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</si>
  <si>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</si>
  <si>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</si>
  <si>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</si>
  <si>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</si>
  <si>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</si>
  <si>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</si>
  <si>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</si>
  <si>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</si>
  <si>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</si>
  <si>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</si>
  <si>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</si>
  <si>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</si>
  <si>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</si>
  <si>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</si>
  <si>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</si>
  <si>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</si>
  <si>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</si>
  <si>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</si>
  <si>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</si>
  <si>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</si>
  <si>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</si>
  <si>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</si>
  <si>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</si>
  <si>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</si>
  <si>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</si>
  <si>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</si>
  <si>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</si>
  <si>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</si>
  <si>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</si>
  <si>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</si>
  <si>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</si>
  <si>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</si>
  <si>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</si>
  <si>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</si>
  <si>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</si>
  <si>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</si>
  <si>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</si>
  <si>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</si>
  <si>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</si>
  <si>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</si>
  <si>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</si>
  <si>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</si>
  <si>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</si>
  <si>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</si>
  <si>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</si>
  <si>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</si>
  <si>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</si>
  <si>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</si>
  <si>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</si>
  <si>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</si>
  <si>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</si>
  <si>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</si>
  <si>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</si>
  <si>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</si>
  <si>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</si>
  <si>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</si>
  <si>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</si>
  <si>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</si>
  <si>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</si>
  <si>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</si>
  <si>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</si>
  <si>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</si>
  <si>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</si>
  <si>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</si>
  <si>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</si>
  <si>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</si>
  <si>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</si>
  <si>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</si>
  <si>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</si>
  <si>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</si>
  <si>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</si>
  <si>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</si>
  <si>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</si>
  <si>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</si>
  <si>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</si>
  <si>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</si>
  <si>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</si>
  <si>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</si>
  <si>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</si>
  <si>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</si>
  <si>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</si>
  <si>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</si>
  <si>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</si>
  <si>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</si>
  <si>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</si>
  <si>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</si>
  <si>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</si>
  <si>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</si>
  <si>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</si>
  <si>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</si>
  <si>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</si>
  <si>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</si>
  <si>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</si>
  <si>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</si>
  <si>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</si>
  <si>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</si>
  <si>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</si>
  <si>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</si>
  <si>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</si>
  <si>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</si>
  <si>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</si>
  <si>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</si>
  <si>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</si>
  <si>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</si>
  <si>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</si>
  <si>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</si>
  <si>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</si>
  <si>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</si>
  <si>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</si>
  <si>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</si>
  <si>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</si>
  <si>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</si>
  <si>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</si>
  <si>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</si>
  <si>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</si>
  <si>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</si>
  <si>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</si>
  <si>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</si>
  <si>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</si>
  <si>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</si>
  <si>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</si>
  <si>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</si>
  <si>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</si>
  <si>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</si>
  <si>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</si>
  <si>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</si>
  <si>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</si>
  <si>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</si>
  <si>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</si>
  <si>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</si>
  <si>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</si>
  <si>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</si>
  <si>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</si>
  <si>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</si>
  <si>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</si>
  <si>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</si>
  <si>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</si>
  <si>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</si>
  <si>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</si>
  <si>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</si>
  <si>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</si>
  <si>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</si>
  <si>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</si>
  <si>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</si>
  <si>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</si>
  <si>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</si>
  <si>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</si>
  <si>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</si>
  <si>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</si>
  <si>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</si>
  <si>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</si>
  <si>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</si>
  <si>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</si>
  <si>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</si>
  <si>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</si>
  <si>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</si>
  <si>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</si>
  <si>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</si>
  <si>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</si>
  <si>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</si>
  <si>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</si>
  <si>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</si>
  <si>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</si>
  <si>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</si>
  <si>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</si>
  <si>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</si>
  <si>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</si>
  <si>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</si>
  <si>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</si>
  <si>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</si>
  <si>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</si>
  <si>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</si>
  <si>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</si>
  <si>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</si>
  <si>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</si>
  <si>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</si>
  <si>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</si>
  <si>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</si>
  <si>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</si>
  <si>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</si>
  <si>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</si>
  <si>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</si>
  <si>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</si>
  <si>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</si>
  <si>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</si>
  <si>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</si>
  <si>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</si>
  <si>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</si>
  <si>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</si>
  <si>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</si>
  <si>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</si>
  <si>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</si>
  <si>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</si>
  <si>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</si>
  <si>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</si>
  <si>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</si>
  <si>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</si>
  <si>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</si>
  <si>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</si>
  <si>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</si>
  <si>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</si>
  <si>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</si>
  <si>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</si>
  <si>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</si>
  <si>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</si>
  <si>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</si>
  <si>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</si>
  <si>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</si>
  <si>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</si>
  <si>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</si>
  <si>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</si>
  <si>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</si>
  <si>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</si>
  <si>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</si>
  <si>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</si>
  <si>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</si>
  <si>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</si>
  <si>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</si>
  <si>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</si>
  <si>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</si>
  <si>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</si>
  <si>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</si>
  <si>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</si>
  <si>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</si>
  <si>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</si>
  <si>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</si>
  <si>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</si>
  <si>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</si>
  <si>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</si>
  <si>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</si>
  <si>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</si>
  <si>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</si>
  <si>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</si>
  <si>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</si>
  <si>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</si>
  <si>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</si>
  <si>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</si>
  <si>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</si>
  <si>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</si>
  <si>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</si>
  <si>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</si>
  <si>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</si>
  <si>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</si>
  <si>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</si>
  <si>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</si>
  <si>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</si>
  <si>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</si>
  <si>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</si>
  <si>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</si>
  <si>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</si>
  <si>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</si>
  <si>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</si>
  <si>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</si>
  <si>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</si>
  <si>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</si>
  <si>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</si>
  <si>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</si>
  <si>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</si>
  <si>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</si>
  <si>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</si>
  <si>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</si>
  <si>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</si>
  <si>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</si>
  <si>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</si>
  <si>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</si>
  <si>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</si>
  <si>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</si>
  <si>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</si>
  <si>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</si>
  <si>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</si>
  <si>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</si>
  <si>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</si>
  <si>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</si>
  <si>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</si>
  <si>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</si>
  <si>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</si>
  <si>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</si>
  <si>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</si>
  <si>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</si>
  <si>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</si>
  <si>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</si>
  <si>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</si>
  <si>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</si>
  <si>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</si>
  <si>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</si>
  <si>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</si>
  <si>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</si>
  <si>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</si>
  <si>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</si>
  <si>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</si>
  <si>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</si>
  <si>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</si>
  <si>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</si>
  <si>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</si>
  <si>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</si>
  <si>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</si>
  <si>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</si>
  <si>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</si>
  <si>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</si>
  <si>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</si>
  <si>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</si>
  <si>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</si>
  <si>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</si>
  <si>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</si>
  <si>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</si>
  <si>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</si>
  <si>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</si>
  <si>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</si>
  <si>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</si>
  <si>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</si>
  <si>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</si>
  <si>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</si>
  <si>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</si>
  <si>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</si>
  <si>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</si>
  <si>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</si>
  <si>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</si>
  <si>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</si>
  <si>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</si>
  <si>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</si>
  <si>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</si>
  <si>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</si>
  <si>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</si>
  <si>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</si>
  <si>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</si>
  <si>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</si>
  <si>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</si>
  <si>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</si>
  <si>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</si>
  <si>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</si>
  <si>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</si>
  <si>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</si>
  <si>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</si>
  <si>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</si>
  <si>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</si>
  <si>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</si>
  <si>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</si>
  <si>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</si>
  <si>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</si>
  <si>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</si>
  <si>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</si>
  <si>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</si>
  <si>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</si>
  <si>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</si>
  <si>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</si>
  <si>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</si>
  <si>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</si>
  <si>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</si>
  <si>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</si>
  <si>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</si>
  <si>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</si>
  <si>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</si>
  <si>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</si>
  <si>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</si>
  <si>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</si>
  <si>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</si>
  <si>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</si>
  <si>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</si>
  <si>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</si>
  <si>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</si>
  <si>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</si>
  <si>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</si>
  <si>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</si>
  <si>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</si>
  <si>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</si>
  <si>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</si>
  <si>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</si>
  <si>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</si>
  <si>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</si>
  <si>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</si>
  <si>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</si>
  <si>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</si>
  <si>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</si>
  <si>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</si>
  <si>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</si>
  <si>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</si>
  <si>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</si>
  <si>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</si>
  <si>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</si>
  <si>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</si>
  <si>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</si>
  <si>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</si>
  <si>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</si>
  <si>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</si>
  <si>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</si>
  <si>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</si>
  <si>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</si>
  <si>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</si>
  <si>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</si>
  <si>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</si>
  <si>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</si>
  <si>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</si>
  <si>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</si>
  <si>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</si>
  <si>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</si>
  <si>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</si>
  <si>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</si>
  <si>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</si>
  <si>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</si>
  <si>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</si>
  <si>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</si>
  <si>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</si>
  <si>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</si>
  <si>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</si>
  <si>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</si>
  <si>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</si>
  <si>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</si>
  <si>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</si>
  <si>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</si>
  <si>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</si>
  <si>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</si>
  <si>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</si>
  <si>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</si>
  <si>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</si>
  <si>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</si>
  <si>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</si>
  <si>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</si>
  <si>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</si>
  <si>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</si>
  <si>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</si>
  <si>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</si>
  <si>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</si>
  <si>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</si>
  <si>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</si>
  <si>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</si>
  <si>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</si>
  <si>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</si>
  <si>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</si>
  <si>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</si>
  <si>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</si>
  <si>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</si>
  <si>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</si>
  <si>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</si>
  <si>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</si>
  <si>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</si>
  <si>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</si>
  <si>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</si>
  <si>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</si>
  <si>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</si>
  <si>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</si>
  <si>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</si>
  <si>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</si>
  <si>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</si>
  <si>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</si>
  <si>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</si>
  <si>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</si>
  <si>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</si>
  <si>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</si>
  <si>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</si>
  <si>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</si>
  <si>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</si>
  <si>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</si>
  <si>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</si>
  <si>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</si>
  <si>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</si>
  <si>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</si>
  <si>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</si>
  <si>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</si>
  <si>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</si>
  <si>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</si>
  <si>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</si>
  <si>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</si>
  <si>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</si>
  <si>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</si>
  <si>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</si>
  <si>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</si>
  <si>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</si>
  <si>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</si>
  <si>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</si>
  <si>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</si>
  <si>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</si>
  <si>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</si>
  <si>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</si>
  <si>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</si>
  <si>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</si>
  <si>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</si>
  <si>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</si>
  <si>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</si>
  <si>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</si>
  <si>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</si>
  <si>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</si>
  <si>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</si>
  <si>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</si>
  <si>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</si>
  <si>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</si>
  <si>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</si>
  <si>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</si>
  <si>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</si>
  <si>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</si>
  <si>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</si>
  <si>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</si>
  <si>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</si>
  <si>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</si>
  <si>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</si>
  <si>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</si>
  <si>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</si>
  <si>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</si>
  <si>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</si>
  <si>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</si>
  <si>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</si>
  <si>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</si>
  <si>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</si>
  <si>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</si>
  <si>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</si>
  <si>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</si>
  <si>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</si>
  <si>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</si>
  <si>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</si>
  <si>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</si>
  <si>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</si>
  <si>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</si>
  <si>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</si>
  <si>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</si>
  <si>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</si>
  <si>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</si>
  <si>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</si>
  <si>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</si>
  <si>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</si>
  <si>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</si>
  <si>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</si>
  <si>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</si>
  <si>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</si>
  <si>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</si>
  <si>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</si>
  <si>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</si>
  <si>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</si>
  <si>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</si>
  <si>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</si>
  <si>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</si>
  <si>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</si>
  <si>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</si>
  <si>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</si>
  <si>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</si>
  <si>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</si>
  <si>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</si>
  <si>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</si>
  <si>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</si>
  <si>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</si>
  <si>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</si>
  <si>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</si>
  <si>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</si>
  <si>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</si>
  <si>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</si>
  <si>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</si>
  <si>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</si>
  <si>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</si>
  <si>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</si>
  <si>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</si>
  <si>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</si>
  <si>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</si>
  <si>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</si>
  <si>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</si>
  <si>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</si>
  <si>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</si>
  <si>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</si>
  <si>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</si>
  <si>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</si>
  <si>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</si>
  <si>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</si>
  <si>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</si>
  <si>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</si>
  <si>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</si>
  <si>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</si>
  <si>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</si>
  <si>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</si>
  <si>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</si>
  <si>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</si>
  <si>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</si>
  <si>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</si>
  <si>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</si>
  <si>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</si>
  <si>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</si>
  <si>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</si>
  <si>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</si>
  <si>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</si>
  <si>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</si>
  <si>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</si>
  <si>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</si>
  <si>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</si>
  <si>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</si>
  <si>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</si>
  <si>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</si>
  <si>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</si>
  <si>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</si>
  <si>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</si>
  <si>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</si>
  <si>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</si>
  <si>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</si>
  <si>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</si>
  <si>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</si>
  <si>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</si>
  <si>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</si>
  <si>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</si>
  <si>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</si>
  <si>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</si>
  <si>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</si>
  <si>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</si>
  <si>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</si>
  <si>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</si>
  <si>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</si>
  <si>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</si>
  <si>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</si>
  <si>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</si>
  <si>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</si>
  <si>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</si>
  <si>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</si>
  <si>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</si>
  <si>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</si>
  <si>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</si>
  <si>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</si>
  <si>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</si>
  <si>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</si>
  <si>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</si>
  <si>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</si>
  <si>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</si>
  <si>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</si>
  <si>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</si>
  <si>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</si>
  <si>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</si>
  <si>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</si>
  <si>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</si>
  <si>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</si>
  <si>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</si>
  <si>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</si>
  <si>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</si>
  <si>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</si>
  <si>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</si>
  <si>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</si>
  <si>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</si>
  <si>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</si>
  <si>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</si>
  <si>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</si>
  <si>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</si>
  <si>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</si>
  <si>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</si>
  <si>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</si>
  <si>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</si>
  <si>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</si>
  <si>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</si>
  <si>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</si>
  <si>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</si>
  <si>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</si>
  <si>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</si>
  <si>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</si>
  <si>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</si>
  <si>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</si>
  <si>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</si>
  <si>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</si>
  <si>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</si>
  <si>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</si>
  <si>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</si>
  <si>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</si>
  <si>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</si>
  <si>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</si>
  <si>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</si>
  <si>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</si>
  <si>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</si>
  <si>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</si>
  <si>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</si>
  <si>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</si>
  <si>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</si>
  <si>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</si>
  <si>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</si>
  <si>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</si>
  <si>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</si>
  <si>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</si>
  <si>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</si>
  <si>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</si>
  <si>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</si>
  <si>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</si>
  <si>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</si>
  <si>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</si>
  <si>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</si>
  <si>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</si>
  <si>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</si>
  <si>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</si>
  <si>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</si>
  <si>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</si>
  <si>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</si>
  <si>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</si>
  <si>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</si>
  <si>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</si>
  <si>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</si>
  <si>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</si>
  <si>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</si>
  <si>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</si>
  <si>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</si>
  <si>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</si>
  <si>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</si>
  <si>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</si>
  <si>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</si>
  <si>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</si>
  <si>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</si>
  <si>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</si>
  <si>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</si>
  <si>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</si>
  <si>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</si>
  <si>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</si>
  <si>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</si>
  <si>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</si>
  <si>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</si>
  <si>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</si>
  <si>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</si>
  <si>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</si>
  <si>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</si>
  <si>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</si>
  <si>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</si>
  <si>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</si>
  <si>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</si>
  <si>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</si>
  <si>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</si>
  <si>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</si>
  <si>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</si>
  <si>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</si>
  <si>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</si>
  <si>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</si>
  <si>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</si>
  <si>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</si>
  <si>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</si>
  <si>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</si>
  <si>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</si>
  <si>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</si>
  <si>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</si>
  <si>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</si>
  <si>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</si>
  <si>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</si>
  <si>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</si>
  <si>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</si>
  <si>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</si>
  <si>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</si>
  <si>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</si>
  <si>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</si>
  <si>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</si>
  <si>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</si>
  <si>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</si>
  <si>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</si>
  <si>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</si>
  <si>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</si>
  <si>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</si>
  <si>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</si>
  <si>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</si>
  <si>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</si>
  <si>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</si>
  <si>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</si>
  <si>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</si>
  <si>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</si>
  <si>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</si>
  <si>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</si>
  <si>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</si>
  <si>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</si>
  <si>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</si>
  <si>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</si>
  <si>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</si>
  <si>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</si>
  <si>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</si>
  <si>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</si>
  <si>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</si>
  <si>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</si>
  <si>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</si>
  <si>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</si>
  <si>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</si>
  <si>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</si>
  <si>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</si>
  <si>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</si>
  <si>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</si>
  <si>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</si>
  <si>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</si>
  <si>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</si>
  <si>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</si>
  <si>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</si>
  <si>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</si>
  <si>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</si>
  <si>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</si>
  <si>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</si>
  <si>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</si>
  <si>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</si>
  <si>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</si>
  <si>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</si>
  <si>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</si>
  <si>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</si>
  <si>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</si>
  <si>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</si>
  <si>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</si>
  <si>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</si>
  <si>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</si>
  <si>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</si>
  <si>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</si>
  <si>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</si>
  <si>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</si>
  <si>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</si>
  <si>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</si>
  <si>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</si>
  <si>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</si>
  <si>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</si>
  <si>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</si>
  <si>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</si>
  <si>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</si>
  <si>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</si>
  <si>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</si>
  <si>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</si>
  <si>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</si>
  <si>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</si>
  <si>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</si>
  <si>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</si>
  <si>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</si>
  <si>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</si>
  <si>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</si>
  <si>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</si>
  <si>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</si>
  <si>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</si>
  <si>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</si>
  <si>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</si>
  <si>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</si>
  <si>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</si>
  <si>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</si>
  <si>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</si>
  <si>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</si>
  <si>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</si>
  <si>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</si>
  <si>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</si>
  <si>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</si>
  <si>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</si>
  <si>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</si>
  <si>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</si>
  <si>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</si>
  <si>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</si>
  <si>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</si>
  <si>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</si>
  <si>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</si>
  <si>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</si>
  <si>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</si>
  <si>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</si>
  <si>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</si>
  <si>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</si>
  <si>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</si>
  <si>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</si>
  <si>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</si>
  <si>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</si>
  <si>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</si>
  <si>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</si>
  <si>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</si>
  <si>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</si>
  <si>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</si>
  <si>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</si>
  <si>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</si>
  <si>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</si>
  <si>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</si>
  <si>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</si>
  <si>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</si>
  <si>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</si>
  <si>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</si>
  <si>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</si>
  <si>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</si>
  <si>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</si>
  <si>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</si>
  <si>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</si>
  <si>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</si>
  <si>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</si>
  <si>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</si>
  <si>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</si>
  <si>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</si>
  <si>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</si>
  <si>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</si>
  <si>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</si>
  <si>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</si>
  <si>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</si>
  <si>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</si>
  <si>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</si>
  <si>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</si>
  <si>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</si>
  <si>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</si>
  <si>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</si>
  <si>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</si>
  <si>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</si>
  <si>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</si>
  <si>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</si>
  <si>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</si>
  <si>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</si>
  <si>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</si>
  <si>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</si>
  <si>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</si>
  <si>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</si>
  <si>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</si>
  <si>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</si>
  <si>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</si>
  <si>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</si>
  <si>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</si>
  <si>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</si>
  <si>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</si>
  <si>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</si>
  <si>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</si>
  <si>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</si>
  <si>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</si>
  <si>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</si>
  <si>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</si>
  <si>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</si>
  <si>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</si>
  <si>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</si>
  <si>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</si>
  <si>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</si>
  <si>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</si>
  <si>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</si>
  <si>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</si>
  <si>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</si>
  <si>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</si>
  <si>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</si>
  <si>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</si>
  <si>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</si>
  <si>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</si>
  <si>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</si>
  <si>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</si>
  <si>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</si>
  <si>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</si>
  <si>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</si>
  <si>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</si>
  <si>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</si>
  <si>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</si>
  <si>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</si>
  <si>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</si>
  <si>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</si>
  <si>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</si>
  <si>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</si>
  <si>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</si>
  <si>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</si>
  <si>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</si>
  <si>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</si>
  <si>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</si>
  <si>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</si>
  <si>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</si>
  <si>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</si>
  <si>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</si>
  <si>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</si>
  <si>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</si>
  <si>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</si>
  <si>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</si>
  <si>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</si>
  <si>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</si>
  <si>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</si>
  <si>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</si>
  <si>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</si>
  <si>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</si>
  <si>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</si>
  <si>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</si>
  <si>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</si>
  <si>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</si>
  <si>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</si>
  <si>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</si>
  <si>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</si>
  <si>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</si>
  <si>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</si>
  <si>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</si>
  <si>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</si>
  <si>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</si>
  <si>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</si>
  <si>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</si>
  <si>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</si>
  <si>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</si>
  <si>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</si>
  <si>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</si>
  <si>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</si>
  <si>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</si>
  <si>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</si>
  <si>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</si>
  <si>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</si>
  <si>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</si>
  <si>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</si>
  <si>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</si>
  <si>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</si>
  <si>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</si>
  <si>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</si>
  <si>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</si>
  <si>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</si>
  <si>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</si>
  <si>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</si>
  <si>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</si>
  <si>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</si>
  <si>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</si>
  <si>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</si>
  <si>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</si>
  <si>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</si>
  <si>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</si>
  <si>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</si>
  <si>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</si>
  <si>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</si>
  <si>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</si>
  <si>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</si>
  <si>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</si>
  <si>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</si>
  <si>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</si>
  <si>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</si>
  <si>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</si>
  <si>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</si>
  <si>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</si>
  <si>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</si>
  <si>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</si>
  <si>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</si>
  <si>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</si>
  <si>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</si>
  <si>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</si>
  <si>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</si>
  <si>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</si>
  <si>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</si>
  <si>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</si>
  <si>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</si>
  <si>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</si>
  <si>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</si>
  <si>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</si>
  <si>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</si>
  <si>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</si>
  <si>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</si>
  <si>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</si>
  <si>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</si>
  <si>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</si>
  <si>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</si>
  <si>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</si>
  <si>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</si>
  <si>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</si>
  <si>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</si>
  <si>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</si>
  <si>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</si>
  <si>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</si>
  <si>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</si>
  <si>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</si>
  <si>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</si>
  <si>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</si>
  <si>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</si>
  <si>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</si>
  <si>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</si>
  <si>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</si>
  <si>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</si>
  <si>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</si>
  <si>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</si>
  <si>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</si>
  <si>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</si>
  <si>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</si>
  <si>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</si>
  <si>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</si>
  <si>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</si>
  <si>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</si>
  <si>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</si>
  <si>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</si>
  <si>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</si>
  <si>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</si>
  <si>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</si>
  <si>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</si>
  <si>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</si>
  <si>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</si>
  <si>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</si>
  <si>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</si>
  <si>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</si>
  <si>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</si>
  <si>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</si>
  <si>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</si>
  <si>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</si>
  <si>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</si>
  <si>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</si>
  <si>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</si>
  <si>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</si>
  <si>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</si>
  <si>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</si>
  <si>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</si>
  <si>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</si>
  <si>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</si>
  <si>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</si>
  <si>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</si>
  <si>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</si>
  <si>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</si>
  <si>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</si>
  <si>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</si>
  <si>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</si>
  <si>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</si>
  <si>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</si>
  <si>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</si>
  <si>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</si>
  <si>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</si>
  <si>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</si>
  <si>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</si>
  <si>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</si>
  <si>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</si>
  <si>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</si>
  <si>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</si>
  <si>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</si>
  <si>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</si>
  <si>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</si>
  <si>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</si>
  <si>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</si>
  <si>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</si>
  <si>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</si>
  <si>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</si>
  <si>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</si>
  <si>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</si>
  <si>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</si>
  <si>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</si>
  <si>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</si>
  <si>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</si>
  <si>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</si>
  <si>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</si>
  <si>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</si>
  <si>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</si>
  <si>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</si>
  <si>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</si>
  <si>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</si>
  <si>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</si>
  <si>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</si>
  <si>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</si>
  <si>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</si>
  <si>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</si>
  <si>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</si>
  <si>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</si>
  <si>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</si>
  <si>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</si>
  <si>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</si>
  <si>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</si>
  <si>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</si>
  <si>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</si>
  <si>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</si>
  <si>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</si>
  <si>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</si>
  <si>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</si>
  <si>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</si>
  <si>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</si>
  <si>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</si>
  <si>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</si>
  <si>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</si>
  <si>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</si>
  <si>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</si>
  <si>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</si>
  <si>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</si>
  <si>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</si>
  <si>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</si>
  <si>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</si>
  <si>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</si>
  <si>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</si>
  <si>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</si>
  <si>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</si>
  <si>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</si>
  <si>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</si>
  <si>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</si>
  <si>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</si>
  <si>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</si>
  <si>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</si>
  <si>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</si>
  <si>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</si>
  <si>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</si>
  <si>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</si>
  <si>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</si>
  <si>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</si>
  <si>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</si>
  <si>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</si>
  <si>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</si>
  <si>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</si>
  <si>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</si>
  <si>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</si>
  <si>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</si>
  <si>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</si>
  <si>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</si>
  <si>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</si>
  <si>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</si>
  <si>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</si>
  <si>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</si>
  <si>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</si>
  <si>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</si>
  <si>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</si>
  <si>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</si>
  <si>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</si>
  <si>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</si>
  <si>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</si>
  <si>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</si>
  <si>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</si>
  <si>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</si>
  <si>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</si>
  <si>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</si>
  <si>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</si>
  <si>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</si>
  <si>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</si>
  <si>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</si>
  <si>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</si>
  <si>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</si>
  <si>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</si>
  <si>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</si>
  <si>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</si>
  <si>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</si>
  <si>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</si>
  <si>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</si>
  <si>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</si>
  <si>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</si>
  <si>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</si>
  <si>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</si>
  <si>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</si>
  <si>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</si>
  <si>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</si>
  <si>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</si>
  <si>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</si>
  <si>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</si>
  <si>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</si>
  <si>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</si>
  <si>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</si>
  <si>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</si>
  <si>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</si>
  <si>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</si>
  <si>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</si>
  <si>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</si>
  <si>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</si>
  <si>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</si>
  <si>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</si>
  <si>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</si>
  <si>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</si>
  <si>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</si>
  <si>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</si>
  <si>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</si>
  <si>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</si>
  <si>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</si>
  <si>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</si>
  <si>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</si>
  <si>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</si>
  <si>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</si>
  <si>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</si>
  <si>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</si>
  <si>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</si>
  <si>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</si>
  <si>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</si>
  <si>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</si>
  <si>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</si>
  <si>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</si>
  <si>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</si>
  <si>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</si>
  <si>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</si>
  <si>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</si>
  <si>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</si>
  <si>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</si>
  <si>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</si>
  <si>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</si>
  <si>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</si>
  <si>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</si>
  <si>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</si>
  <si>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</si>
  <si>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</si>
  <si>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</si>
  <si>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</si>
  <si>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</si>
  <si>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</si>
  <si>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</si>
  <si>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</si>
  <si>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</si>
  <si>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</si>
  <si>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</si>
  <si>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</si>
  <si>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</si>
  <si>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</si>
  <si>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</si>
  <si>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</si>
  <si>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</si>
  <si>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</si>
  <si>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</si>
  <si>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</si>
  <si>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</si>
  <si>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</si>
  <si>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</si>
  <si>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</si>
  <si>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</si>
  <si>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</si>
  <si>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</si>
  <si>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</si>
  <si>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</si>
  <si>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</si>
  <si>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</si>
  <si>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</si>
  <si>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</si>
  <si>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</si>
  <si>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</si>
  <si>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</si>
  <si>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</si>
  <si>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</si>
  <si>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</si>
  <si>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</si>
  <si>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</si>
  <si>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</si>
  <si>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</si>
  <si>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</si>
  <si>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</si>
  <si>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</si>
  <si>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</si>
  <si>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</si>
  <si>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</si>
  <si>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</si>
  <si>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</si>
  <si>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</si>
  <si>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</si>
  <si>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</si>
  <si>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</si>
  <si>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</si>
  <si>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</si>
  <si>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</si>
  <si>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</si>
  <si>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</si>
  <si>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</si>
  <si>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</si>
  <si>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</si>
  <si>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</si>
  <si>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</si>
  <si>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</si>
  <si>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</si>
  <si>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</si>
  <si>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</si>
  <si>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</si>
  <si>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</si>
  <si>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</si>
  <si>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</si>
  <si>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</si>
  <si>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</si>
  <si>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</si>
  <si>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</si>
  <si>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</si>
  <si>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</si>
  <si>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</si>
  <si>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</si>
  <si>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</si>
  <si>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</si>
  <si>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</si>
  <si>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</si>
  <si>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</si>
  <si>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</si>
  <si>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</si>
  <si>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</si>
  <si>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</si>
  <si>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</si>
  <si>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</si>
  <si>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</si>
  <si>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</si>
  <si>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</si>
  <si>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</si>
  <si>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</si>
  <si>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</si>
  <si>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</si>
  <si>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</si>
  <si>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</si>
  <si>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</si>
  <si>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</si>
  <si>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</si>
  <si>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</si>
  <si>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</si>
  <si>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</si>
  <si>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</si>
  <si>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</si>
  <si>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</si>
  <si>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</si>
  <si>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</si>
  <si>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</si>
  <si>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</si>
  <si>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</si>
  <si>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</si>
  <si>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</si>
  <si>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</si>
  <si>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</si>
  <si>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</si>
  <si>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</si>
  <si>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</si>
  <si>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</si>
  <si>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</si>
  <si>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</si>
  <si>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</si>
  <si>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</si>
  <si>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</si>
  <si>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</si>
  <si>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</si>
  <si>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</si>
  <si>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</si>
  <si>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</si>
  <si>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</si>
  <si>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</si>
  <si>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</si>
  <si>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</si>
  <si>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</si>
  <si>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</si>
  <si>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</si>
  <si>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</si>
  <si>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</si>
  <si>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</si>
  <si>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</si>
  <si>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</si>
  <si>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</si>
  <si>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</si>
  <si>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</si>
  <si>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</si>
  <si>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</si>
  <si>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</si>
  <si>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</si>
  <si>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</si>
  <si>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</si>
  <si>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</si>
  <si>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</si>
  <si>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</si>
  <si>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</si>
  <si>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</si>
  <si>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</si>
  <si>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</si>
  <si>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</si>
  <si>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</si>
  <si>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</si>
  <si>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</si>
  <si>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</si>
  <si>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</si>
  <si>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</si>
  <si>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</si>
  <si>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</si>
  <si>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</si>
  <si>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</si>
  <si>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</si>
  <si>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</si>
  <si>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</si>
  <si>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</si>
  <si>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</si>
  <si>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</si>
  <si>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</si>
  <si>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</si>
  <si>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</si>
  <si>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</si>
  <si>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</si>
  <si>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</si>
  <si>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</si>
  <si>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</si>
  <si>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</si>
  <si>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</si>
  <si>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</si>
  <si>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</si>
  <si>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</si>
  <si>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</si>
  <si>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</si>
  <si>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</si>
  <si>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</si>
  <si>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</si>
  <si>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</si>
  <si>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</si>
  <si>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</si>
  <si>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</si>
  <si>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</si>
  <si>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</si>
  <si>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</si>
  <si>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</si>
  <si>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</si>
  <si>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</si>
  <si>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</si>
  <si>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</si>
  <si>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</si>
  <si>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</si>
  <si>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</si>
  <si>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</si>
  <si>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</si>
  <si>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</si>
  <si>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</si>
  <si>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</si>
  <si>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</si>
  <si>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</si>
  <si>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</si>
  <si>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</si>
  <si>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</si>
  <si>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</si>
  <si>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</si>
  <si>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</si>
  <si>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</si>
  <si>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</si>
  <si>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</si>
  <si>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</si>
  <si>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</si>
  <si>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</si>
  <si>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</si>
  <si>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</si>
  <si>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</si>
  <si>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</si>
  <si>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</si>
  <si>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</si>
  <si>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</si>
  <si>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</si>
  <si>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</si>
  <si>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</si>
  <si>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</si>
  <si>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</si>
  <si>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</si>
  <si>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</si>
  <si>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</si>
  <si>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</si>
  <si>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</si>
  <si>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</si>
  <si>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</si>
  <si>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</si>
  <si>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</si>
  <si>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</si>
  <si>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</si>
  <si>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</si>
  <si>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</si>
  <si>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</si>
  <si>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</si>
  <si>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</si>
  <si>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</si>
  <si>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</si>
  <si>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</si>
  <si>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</si>
  <si>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</si>
  <si>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</si>
  <si>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</si>
  <si>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</si>
  <si>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</si>
  <si>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</si>
  <si>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</si>
  <si>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</si>
  <si>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</si>
  <si>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</si>
  <si>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</si>
  <si>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</si>
  <si>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</si>
  <si>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</si>
  <si>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</si>
  <si>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</si>
  <si>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</si>
  <si>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</si>
  <si>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</si>
  <si>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</si>
  <si>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</si>
  <si>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</si>
  <si>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</si>
  <si>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</si>
  <si>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</si>
  <si>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</si>
  <si>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</si>
  <si>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</si>
  <si>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</si>
  <si>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</si>
  <si>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</si>
  <si>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</si>
  <si>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</si>
  <si>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</si>
  <si>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</si>
  <si>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</si>
  <si>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</si>
  <si>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</si>
  <si>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</si>
  <si>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</si>
  <si>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</si>
  <si>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</si>
  <si>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</si>
  <si>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</si>
  <si>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</si>
  <si>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</si>
  <si>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</si>
  <si>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</si>
  <si>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</si>
  <si>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</si>
  <si>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</si>
  <si>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</si>
  <si>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</si>
  <si>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</si>
  <si>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</si>
  <si>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</si>
  <si>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</si>
  <si>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</si>
  <si>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</si>
  <si>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</si>
  <si>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</si>
  <si>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</si>
  <si>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</si>
  <si>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</si>
  <si>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</si>
  <si>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</si>
  <si>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</si>
  <si>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</si>
  <si>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</si>
  <si>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</si>
  <si>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</si>
  <si>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</si>
  <si>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</si>
  <si>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</si>
  <si>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</si>
  <si>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</si>
  <si>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</si>
  <si>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</si>
  <si>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</si>
  <si>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</si>
  <si>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</si>
  <si>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</si>
  <si>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</si>
  <si>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</si>
  <si>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</si>
  <si>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</si>
  <si>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</si>
  <si>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</si>
  <si>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</si>
  <si>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</si>
  <si>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</si>
  <si>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</si>
  <si>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</si>
  <si>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</si>
  <si>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</si>
  <si>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</si>
  <si>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</si>
  <si>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</si>
  <si>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</si>
  <si>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</si>
  <si>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</si>
  <si>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</si>
  <si>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</si>
  <si>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</si>
  <si>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</si>
  <si>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</si>
  <si>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</si>
  <si>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</si>
  <si>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</si>
  <si>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</si>
  <si>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</si>
  <si>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</si>
  <si>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</si>
  <si>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</si>
  <si>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</si>
  <si>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</si>
  <si>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</si>
  <si>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</si>
  <si>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</si>
  <si>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</si>
  <si>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</si>
  <si>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</si>
  <si>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</si>
  <si>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</si>
  <si>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</si>
  <si>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</si>
  <si>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</si>
  <si>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</si>
  <si>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</si>
  <si>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</si>
  <si>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</si>
  <si>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</si>
  <si>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</si>
  <si>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</si>
  <si>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</si>
  <si>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</si>
  <si>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</si>
  <si>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</si>
  <si>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</si>
  <si>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</si>
  <si>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</si>
  <si>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</si>
  <si>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</si>
  <si>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</si>
  <si>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</si>
  <si>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</si>
  <si>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</si>
  <si>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</si>
  <si>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</si>
  <si>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</si>
  <si>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</si>
  <si>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</si>
  <si>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</si>
  <si>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</si>
  <si>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</si>
  <si>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</si>
  <si>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</si>
  <si>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</si>
  <si>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</si>
  <si>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</si>
  <si>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</si>
  <si>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</si>
  <si>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</si>
  <si>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</si>
  <si>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</si>
  <si>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</si>
  <si>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</si>
  <si>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</si>
  <si>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</si>
  <si>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</si>
  <si>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</si>
  <si>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</si>
  <si>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</si>
  <si>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</si>
  <si>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</si>
  <si>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</si>
  <si>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</si>
  <si>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</si>
  <si>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</si>
  <si>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</si>
  <si>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</si>
  <si>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</si>
  <si>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</si>
  <si>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</si>
  <si>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</si>
  <si>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</si>
  <si>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</si>
  <si>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</si>
  <si>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</si>
  <si>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</si>
  <si>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</si>
  <si>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</si>
  <si>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</si>
  <si>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</si>
  <si>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</si>
  <si>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</si>
  <si>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</si>
  <si>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</si>
  <si>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</si>
  <si>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</si>
  <si>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</si>
  <si>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</si>
  <si>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</si>
  <si>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</si>
  <si>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</si>
  <si>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</si>
  <si>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</si>
  <si>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</si>
  <si>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</si>
  <si>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</si>
  <si>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</si>
  <si>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</si>
  <si>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</si>
  <si>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</si>
  <si>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</si>
  <si>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</si>
  <si>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</si>
  <si>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</si>
  <si>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</si>
  <si>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</si>
  <si>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</si>
  <si>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</si>
  <si>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</si>
  <si>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</si>
  <si>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</si>
  <si>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</si>
  <si>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</si>
  <si>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</si>
  <si>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</si>
  <si>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</si>
  <si>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</si>
  <si>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</si>
  <si>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</si>
  <si>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</si>
  <si>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</si>
  <si>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</si>
  <si>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</si>
  <si>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</si>
  <si>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</si>
  <si>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</si>
  <si>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</si>
  <si>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</si>
  <si>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</si>
  <si>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</si>
  <si>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</si>
  <si>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</si>
  <si>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</si>
  <si>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</si>
  <si>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</si>
  <si>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</si>
  <si>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</si>
  <si>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</si>
  <si>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</si>
  <si>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</si>
  <si>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</si>
  <si>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</si>
  <si>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</si>
  <si>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</si>
  <si>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</si>
  <si>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</si>
  <si>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</si>
  <si>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</si>
  <si>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</si>
  <si>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</si>
  <si>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</si>
  <si>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</si>
  <si>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</si>
  <si>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</si>
  <si>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</si>
  <si>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</si>
  <si>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</si>
  <si>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</si>
  <si>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</si>
  <si>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</si>
  <si>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</si>
  <si>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</si>
  <si>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</si>
  <si>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</si>
  <si>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</si>
  <si>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</si>
  <si>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</si>
  <si>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</si>
  <si>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</si>
  <si>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</si>
  <si>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</si>
  <si>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</si>
  <si>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</si>
  <si>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</si>
  <si>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</si>
  <si>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</si>
  <si>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</si>
  <si>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</si>
  <si>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</si>
  <si>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</si>
  <si>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</si>
  <si>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</si>
  <si>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</si>
  <si>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</si>
  <si>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</si>
  <si>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</si>
  <si>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</si>
  <si>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</si>
  <si>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</si>
  <si>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</si>
  <si>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</si>
  <si>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</si>
  <si>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</si>
  <si>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</si>
  <si>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</si>
  <si>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</si>
  <si>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</si>
  <si>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</si>
  <si>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</si>
  <si>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</si>
  <si>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</si>
  <si>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</si>
  <si>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</si>
  <si>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</si>
  <si>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</si>
  <si>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</si>
  <si>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</si>
  <si>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</si>
  <si>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</si>
  <si>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</si>
  <si>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</si>
  <si>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</si>
  <si>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</si>
  <si>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</si>
  <si>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</si>
  <si>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</si>
  <si>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</si>
  <si>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</si>
  <si>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</si>
  <si>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</si>
  <si>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</si>
  <si>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</si>
  <si>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</si>
  <si>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</si>
  <si>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</si>
  <si>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</si>
  <si>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</si>
  <si>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</si>
  <si>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</si>
  <si>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</si>
  <si>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</si>
  <si>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</si>
  <si>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</si>
  <si>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</si>
  <si>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</si>
  <si>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</si>
  <si>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</si>
  <si>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</si>
  <si>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</si>
  <si>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</si>
  <si>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</si>
  <si>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</si>
  <si>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</si>
  <si>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</si>
  <si>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</si>
  <si>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</si>
  <si>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</si>
  <si>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</si>
  <si>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</si>
  <si>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</si>
  <si>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</si>
  <si>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</si>
  <si>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</si>
  <si>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</si>
  <si>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</si>
  <si>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</si>
  <si>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</si>
  <si>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</si>
  <si>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</si>
  <si>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</si>
  <si>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</si>
  <si>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</si>
  <si>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</si>
  <si>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</si>
  <si>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</si>
  <si>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</si>
  <si>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</si>
  <si>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</si>
  <si>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</si>
  <si>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</si>
  <si>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</si>
  <si>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</si>
  <si>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</si>
  <si>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</si>
  <si>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</si>
  <si>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</si>
  <si>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</si>
  <si>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</si>
  <si>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</si>
  <si>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</si>
  <si>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</si>
  <si>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</si>
  <si>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</si>
  <si>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</si>
  <si>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</si>
  <si>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</si>
  <si>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</si>
  <si>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</si>
  <si>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</si>
  <si>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</si>
  <si>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</si>
  <si>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</si>
  <si>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</si>
  <si>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</si>
  <si>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</si>
  <si>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</si>
  <si>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</si>
  <si>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</si>
  <si>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</si>
  <si>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</si>
  <si>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</si>
  <si>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</si>
  <si>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</si>
  <si>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</si>
  <si>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</si>
  <si>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</si>
  <si>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</si>
  <si>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</si>
  <si>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</si>
  <si>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</si>
  <si>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</si>
  <si>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</si>
  <si>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</si>
  <si>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</si>
  <si>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</si>
  <si>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</si>
  <si>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</si>
  <si>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</si>
  <si>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</si>
  <si>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</si>
  <si>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</si>
  <si>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</si>
  <si>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</si>
  <si>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</si>
  <si>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</si>
  <si>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</si>
  <si>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</si>
  <si>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</si>
  <si>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</si>
  <si>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</si>
  <si>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</si>
  <si>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</si>
  <si>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</si>
  <si>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</si>
  <si>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</si>
  <si>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</si>
  <si>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</si>
  <si>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</si>
  <si>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</si>
  <si>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</si>
  <si>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</si>
  <si>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</si>
  <si>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</si>
  <si>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</si>
  <si>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</si>
  <si>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</si>
  <si>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</si>
  <si>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</si>
  <si>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</si>
  <si>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</si>
  <si>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</si>
  <si>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</si>
  <si>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</si>
  <si>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</si>
  <si>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</si>
  <si>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</si>
  <si>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</si>
  <si>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</si>
  <si>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</si>
  <si>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</si>
  <si>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</si>
  <si>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</si>
  <si>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</si>
  <si>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</si>
  <si>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</si>
  <si>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</si>
  <si>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</si>
  <si>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</si>
  <si>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</si>
  <si>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</si>
  <si>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</si>
  <si>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</si>
  <si>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</si>
  <si>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</si>
  <si>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</si>
  <si>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</si>
  <si>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</si>
  <si>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</si>
  <si>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</si>
  <si>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</si>
  <si>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</si>
  <si>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</si>
  <si>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</si>
  <si>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</si>
  <si>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</si>
  <si>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</si>
  <si>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</si>
  <si>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</si>
  <si>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</si>
  <si>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</si>
  <si>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</si>
  <si>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</si>
  <si>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</si>
  <si>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</si>
  <si>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</si>
  <si>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</si>
  <si>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</si>
  <si>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</si>
  <si>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</si>
  <si>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</si>
  <si>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</si>
  <si>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</si>
  <si>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</si>
  <si>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</si>
  <si>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</si>
  <si>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</si>
  <si>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</si>
  <si>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</si>
  <si>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</si>
  <si>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</si>
  <si>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</si>
  <si>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</si>
  <si>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</si>
  <si>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</si>
  <si>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</si>
  <si>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</si>
  <si>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</si>
  <si>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</si>
  <si>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</si>
  <si>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</si>
  <si>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</si>
  <si>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</si>
  <si>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</si>
  <si>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</si>
  <si>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</si>
  <si>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</si>
  <si>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</si>
  <si>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</si>
  <si>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</si>
  <si>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</si>
  <si>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</si>
  <si>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</si>
  <si>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</si>
  <si>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</si>
  <si>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</si>
  <si>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</si>
  <si>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</si>
  <si>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</si>
  <si>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</si>
  <si>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</si>
  <si>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</si>
  <si>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</si>
  <si>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</si>
  <si>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</si>
  <si>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</si>
  <si>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</si>
  <si>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</si>
  <si>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</si>
  <si>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</si>
  <si>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</si>
  <si>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</si>
  <si>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</si>
  <si>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</si>
  <si>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</si>
  <si>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</si>
  <si>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</si>
  <si>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</si>
  <si>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</si>
  <si>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</si>
  <si>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</si>
  <si>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</si>
  <si>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</si>
  <si>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</si>
  <si>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</si>
  <si>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</si>
  <si>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</si>
  <si>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</si>
  <si>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</si>
  <si>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</si>
  <si>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</si>
  <si>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</si>
  <si>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</si>
  <si>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</si>
  <si>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</si>
  <si>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</si>
  <si>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</si>
  <si>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</si>
  <si>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</si>
  <si>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</si>
  <si>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</si>
  <si>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</si>
  <si>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</si>
  <si>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</si>
  <si>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</si>
  <si>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</si>
  <si>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</si>
  <si>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</si>
  <si>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</si>
  <si>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</si>
  <si>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</si>
  <si>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</si>
  <si>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</si>
  <si>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</si>
  <si>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</si>
  <si>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</si>
  <si>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</si>
  <si>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</si>
  <si>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</si>
  <si>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</si>
  <si>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</si>
  <si>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</si>
  <si>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</si>
  <si>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</si>
  <si>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</si>
  <si>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</si>
  <si>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</si>
  <si>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</si>
  <si>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</si>
  <si>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</si>
  <si>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</si>
  <si>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</si>
  <si>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</si>
  <si>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</si>
  <si>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</si>
  <si>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</si>
  <si>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</si>
  <si>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</si>
  <si>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</si>
  <si>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</si>
  <si>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</si>
  <si>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</si>
  <si>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</si>
  <si>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</si>
  <si>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</si>
  <si>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</si>
  <si>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</si>
  <si>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</si>
  <si>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</si>
  <si>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</si>
  <si>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</si>
  <si>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</si>
  <si>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</si>
  <si>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</si>
  <si>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</si>
  <si>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</si>
  <si>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</si>
  <si>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</si>
  <si>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</si>
  <si>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</si>
  <si>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</si>
  <si>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</si>
  <si>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</si>
  <si>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</si>
  <si>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</si>
  <si>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</si>
  <si>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</si>
  <si>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</si>
  <si>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</si>
  <si>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</si>
  <si>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</si>
  <si>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</si>
  <si>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</si>
  <si>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</si>
  <si>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</si>
  <si>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</si>
  <si>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</si>
  <si>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</si>
  <si>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</si>
  <si>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</si>
  <si>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</si>
  <si>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</si>
  <si>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</si>
  <si>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</si>
  <si>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</si>
  <si>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</si>
  <si>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</si>
  <si>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</si>
  <si>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</si>
  <si>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</si>
  <si>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</si>
  <si>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</si>
  <si>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</si>
  <si>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</si>
  <si>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</si>
  <si>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</si>
  <si>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</si>
  <si>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</si>
  <si>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</si>
  <si>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</si>
  <si>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</si>
  <si>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</si>
  <si>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</si>
  <si>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</si>
  <si>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</si>
  <si>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</si>
  <si>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</si>
  <si>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</si>
  <si>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</si>
  <si>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</si>
  <si>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</si>
  <si>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</si>
  <si>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</si>
  <si>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</si>
  <si>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</si>
  <si>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</si>
  <si>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</si>
  <si>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</si>
  <si>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</si>
  <si>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</si>
  <si>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</si>
  <si>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</si>
  <si>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</si>
  <si>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</si>
  <si>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</si>
  <si>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</si>
  <si>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</si>
  <si>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</si>
  <si>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</si>
  <si>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</si>
  <si>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</si>
  <si>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</si>
  <si>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</si>
  <si>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</si>
  <si>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</si>
  <si>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</si>
  <si>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</si>
  <si>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</si>
  <si>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</si>
  <si>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</si>
  <si>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</si>
  <si>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</si>
  <si>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</si>
  <si>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</si>
  <si>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</si>
  <si>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</si>
  <si>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</si>
  <si>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</si>
  <si>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</si>
  <si>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</si>
  <si>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</si>
  <si>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</si>
  <si>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</si>
  <si>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</si>
  <si>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</si>
  <si>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</si>
  <si>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</si>
  <si>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</si>
  <si>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</si>
  <si>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</si>
  <si>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</si>
  <si>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</si>
  <si>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</si>
  <si>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</si>
  <si>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</si>
  <si>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</si>
  <si>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</si>
  <si>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</si>
  <si>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</si>
  <si>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</si>
  <si>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</si>
  <si>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</si>
  <si>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</si>
  <si>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</si>
  <si>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</si>
  <si>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</si>
  <si>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</si>
  <si>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</si>
  <si>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</si>
  <si>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</si>
  <si>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</si>
  <si>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</si>
  <si>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</si>
  <si>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</si>
  <si>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</si>
  <si>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</si>
  <si>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</si>
  <si>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</si>
  <si>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</si>
  <si>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</si>
  <si>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</si>
  <si>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</si>
  <si>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</si>
  <si>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</si>
  <si>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</si>
  <si>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</si>
  <si>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</si>
  <si>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</si>
  <si>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</si>
  <si>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</si>
  <si>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</si>
  <si>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</si>
  <si>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</si>
  <si>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</si>
  <si>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</si>
  <si>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</si>
  <si>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</si>
  <si>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</si>
  <si>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</si>
  <si>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</si>
  <si>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</si>
  <si>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</si>
  <si>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</si>
  <si>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</si>
  <si>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</si>
  <si>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</si>
  <si>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</si>
  <si>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</si>
  <si>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</si>
  <si>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</si>
  <si>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</si>
  <si>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</si>
  <si>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</si>
  <si>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</si>
  <si>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</si>
  <si>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</si>
  <si>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</si>
  <si>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</si>
  <si>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</si>
  <si>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</si>
  <si>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</si>
  <si>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</si>
  <si>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</si>
  <si>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</si>
  <si>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</si>
  <si>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</si>
  <si>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</si>
  <si>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</si>
  <si>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</si>
  <si>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</si>
  <si>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</si>
  <si>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</si>
  <si>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</si>
  <si>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</si>
  <si>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</si>
  <si>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</si>
  <si>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</si>
  <si>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</si>
  <si>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</si>
  <si>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</si>
  <si>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</si>
  <si>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</si>
  <si>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</si>
  <si>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</si>
  <si>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</si>
  <si>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</si>
  <si>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</si>
  <si>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</si>
  <si>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</si>
  <si>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</si>
  <si>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</si>
  <si>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</si>
  <si>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</si>
  <si>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</si>
  <si>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</si>
  <si>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</si>
  <si>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</si>
  <si>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</si>
  <si>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</si>
  <si>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</si>
  <si>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</si>
  <si>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</si>
  <si>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</si>
  <si>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</si>
  <si>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</si>
  <si>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</si>
  <si>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</si>
  <si>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</si>
  <si>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</si>
  <si>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</si>
  <si>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</si>
  <si>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</si>
  <si>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</si>
  <si>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</si>
  <si>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</si>
  <si>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</si>
  <si>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</si>
  <si>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</si>
  <si>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</si>
  <si>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</si>
  <si>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</si>
  <si>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</si>
  <si>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</si>
  <si>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</si>
  <si>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</si>
  <si>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</si>
  <si>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</si>
  <si>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</si>
  <si>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</si>
  <si>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</si>
  <si>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</si>
  <si>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</si>
  <si>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</si>
  <si>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</si>
  <si>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</si>
  <si>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</si>
  <si>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</si>
  <si>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</si>
  <si>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</si>
  <si>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</si>
  <si>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</si>
  <si>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</si>
  <si>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</si>
  <si>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</si>
  <si>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</si>
  <si>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</si>
  <si>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</si>
  <si>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</si>
  <si>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</si>
  <si>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</si>
  <si>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</si>
  <si>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</si>
  <si>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</si>
  <si>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</si>
  <si>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</si>
  <si>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</si>
  <si>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</si>
  <si>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</si>
  <si>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</si>
  <si>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</si>
  <si>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</si>
  <si>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</si>
  <si>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</si>
  <si>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</si>
  <si>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</si>
  <si>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</si>
  <si>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</si>
  <si>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</si>
  <si>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</si>
  <si>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</si>
  <si>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</si>
  <si>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</si>
  <si>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</si>
  <si>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</si>
  <si>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</si>
  <si>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</si>
  <si>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</si>
  <si>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</si>
  <si>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</si>
  <si>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</si>
  <si>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</si>
  <si>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</si>
  <si>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</si>
  <si>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</si>
  <si>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</si>
  <si>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</si>
  <si>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</si>
  <si>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</si>
  <si>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</si>
  <si>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</si>
  <si>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</si>
  <si>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</si>
  <si>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</si>
  <si>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</si>
  <si>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</si>
  <si>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</si>
  <si>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</si>
  <si>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</si>
  <si>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</si>
  <si>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</si>
  <si>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</si>
  <si>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</si>
  <si>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</si>
  <si>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</si>
  <si>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</si>
  <si>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</si>
  <si>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</si>
  <si>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</si>
  <si>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</si>
  <si>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</si>
  <si>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</si>
  <si>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</si>
  <si>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</si>
  <si>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</si>
  <si>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</si>
  <si>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</si>
  <si>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</si>
  <si>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</si>
  <si>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</si>
  <si>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</si>
  <si>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</si>
  <si>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</si>
  <si>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</si>
  <si>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</si>
  <si>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</si>
  <si>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</si>
  <si>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</si>
  <si>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</si>
  <si>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</si>
  <si>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</si>
  <si>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</si>
  <si>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</si>
  <si>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</si>
  <si>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</si>
  <si>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</si>
  <si>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</si>
  <si>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</si>
  <si>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</si>
  <si>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</si>
  <si>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</si>
  <si>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</si>
  <si>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</si>
  <si>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</si>
  <si>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</si>
  <si>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</si>
  <si>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</si>
  <si>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</si>
  <si>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</si>
  <si>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</si>
  <si>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</si>
  <si>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</si>
  <si>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</si>
  <si>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</si>
  <si>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</si>
  <si>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</si>
  <si>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</si>
  <si>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</si>
  <si>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</si>
  <si>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</si>
  <si>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</si>
  <si>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</si>
  <si>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</si>
  <si>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</si>
  <si>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</si>
  <si>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</si>
  <si>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</si>
  <si>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</si>
  <si>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</si>
  <si>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</si>
  <si>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</si>
  <si>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</si>
  <si>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</si>
  <si>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</si>
  <si>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</si>
  <si>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</si>
  <si>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</si>
  <si>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</si>
  <si>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</si>
  <si>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</si>
  <si>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</si>
  <si>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</si>
  <si>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</si>
  <si>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</si>
  <si>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</si>
  <si>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</si>
  <si>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</si>
  <si>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</si>
  <si>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</si>
  <si>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</si>
  <si>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</si>
  <si>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</si>
  <si>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</si>
  <si>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</si>
  <si>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</si>
  <si>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</si>
  <si>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</si>
  <si>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</si>
  <si>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</si>
  <si>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</si>
  <si>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</si>
  <si>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</si>
  <si>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</si>
  <si>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</si>
  <si>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</si>
  <si>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</si>
  <si>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</si>
  <si>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</si>
  <si>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</si>
  <si>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</si>
  <si>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</si>
  <si>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</si>
  <si>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</si>
  <si>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</si>
  <si>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</si>
  <si>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</si>
  <si>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</si>
  <si>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</si>
  <si>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</si>
  <si>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</si>
  <si>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</si>
  <si>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</si>
  <si>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</si>
  <si>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</si>
  <si>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</si>
  <si>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</si>
  <si>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</si>
  <si>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</si>
  <si>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</si>
  <si>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</si>
  <si>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</si>
  <si>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</si>
  <si>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</si>
  <si>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</si>
  <si>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</si>
  <si>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</si>
  <si>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</si>
  <si>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</si>
  <si>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</si>
  <si>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</si>
  <si>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</si>
  <si>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</si>
  <si>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</si>
  <si>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</si>
  <si>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</si>
  <si>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</si>
  <si>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</si>
  <si>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</si>
  <si>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</si>
  <si>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</si>
  <si>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</si>
  <si>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</si>
  <si>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</si>
  <si>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</si>
  <si>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</si>
  <si>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</si>
  <si>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</si>
  <si>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</si>
  <si>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</si>
  <si>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</si>
  <si>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</si>
  <si>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</si>
  <si>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</si>
  <si>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</si>
  <si>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</si>
  <si>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</si>
  <si>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</si>
  <si>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</si>
  <si>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</si>
  <si>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</si>
  <si>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</si>
  <si>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</si>
  <si>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</si>
  <si>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</si>
  <si>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</si>
  <si>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</si>
  <si>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</si>
  <si>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</si>
  <si>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</si>
  <si>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</si>
  <si>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</si>
  <si>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</si>
  <si>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</si>
  <si>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</si>
  <si>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</si>
  <si>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</si>
  <si>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</si>
  <si>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</si>
  <si>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</si>
  <si>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</si>
  <si>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</si>
  <si>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</si>
  <si>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</si>
  <si>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</si>
  <si>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</si>
  <si>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</si>
  <si>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</si>
  <si>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</si>
  <si>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</si>
  <si>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</si>
  <si>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</si>
  <si>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</si>
  <si>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</si>
  <si>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</si>
  <si>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</si>
  <si>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</si>
  <si>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</si>
  <si>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</si>
  <si>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</si>
  <si>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</si>
  <si>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</si>
  <si>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</si>
  <si>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</si>
  <si>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</si>
  <si>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</si>
  <si>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</si>
  <si>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</si>
  <si>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</si>
  <si>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</si>
  <si>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</si>
  <si>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</si>
  <si>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</si>
  <si>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</si>
  <si>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</si>
  <si>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</si>
  <si>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</si>
  <si>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</si>
  <si>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</si>
  <si>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</si>
  <si>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</si>
  <si>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</si>
  <si>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</si>
  <si>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</si>
  <si>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</si>
  <si>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</si>
  <si>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</si>
  <si>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</si>
  <si>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</si>
  <si>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</si>
  <si>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</si>
  <si>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</si>
  <si>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</si>
  <si>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</si>
  <si>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</si>
  <si>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</si>
  <si>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</si>
  <si>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</si>
  <si>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</si>
  <si>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</si>
  <si>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</si>
  <si>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</si>
  <si>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</si>
  <si>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</si>
  <si>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</si>
  <si>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</si>
  <si>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</si>
  <si>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</si>
  <si>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</si>
  <si>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</si>
  <si>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</si>
  <si>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</si>
  <si>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</si>
  <si>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</si>
  <si>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</si>
  <si>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</si>
  <si>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</si>
  <si>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</si>
  <si>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</si>
  <si>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</si>
  <si>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</si>
  <si>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</si>
  <si>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</si>
  <si>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</si>
  <si>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</si>
  <si>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</si>
  <si>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</si>
  <si>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</si>
  <si>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</si>
  <si>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</si>
  <si>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</si>
  <si>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</si>
  <si>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</si>
  <si>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</si>
  <si>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</si>
  <si>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</si>
  <si>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</si>
  <si>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</si>
  <si>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</si>
  <si>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</si>
  <si>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</si>
  <si>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</si>
  <si>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</si>
  <si>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</si>
  <si>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</si>
  <si>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</si>
  <si>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</si>
  <si>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</si>
  <si>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</si>
  <si>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</si>
  <si>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</si>
  <si>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</si>
  <si>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</si>
  <si>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</si>
  <si>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</si>
  <si>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</si>
  <si>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</si>
  <si>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</si>
  <si>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</si>
  <si>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</si>
  <si>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</si>
  <si>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</si>
  <si>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</si>
  <si>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</si>
  <si>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</si>
  <si>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</si>
  <si>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</si>
  <si>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</si>
  <si>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</si>
  <si>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</si>
  <si>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</si>
  <si>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</si>
  <si>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</si>
  <si>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</si>
  <si>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</si>
  <si>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</si>
  <si>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</si>
  <si>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</si>
  <si>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</si>
  <si>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</si>
  <si>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</si>
  <si>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</si>
  <si>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</si>
  <si>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</si>
  <si>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</si>
  <si>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</si>
  <si>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</si>
  <si>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</si>
  <si>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</si>
  <si>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</si>
  <si>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</si>
  <si>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</si>
  <si>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</si>
  <si>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</si>
  <si>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</si>
  <si>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</si>
  <si>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</si>
  <si>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</si>
  <si>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</si>
  <si>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</si>
  <si>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</si>
  <si>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</si>
  <si>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</si>
  <si>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</si>
  <si>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</si>
  <si>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</si>
  <si>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</si>
  <si>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</si>
  <si>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</si>
  <si>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</si>
  <si>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</si>
  <si>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</si>
  <si>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</si>
  <si>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</si>
  <si>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</si>
  <si>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</si>
  <si>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</si>
  <si>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</si>
  <si>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</si>
  <si>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</si>
  <si>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</si>
  <si>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</si>
  <si>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</si>
  <si>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</si>
  <si>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</si>
  <si>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</si>
  <si>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</si>
  <si>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</si>
  <si>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</si>
  <si>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</si>
  <si>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</si>
  <si>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</si>
  <si>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</si>
  <si>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</si>
  <si>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</si>
  <si>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</si>
  <si>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</si>
  <si>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</si>
  <si>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</si>
  <si>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</si>
  <si>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</si>
  <si>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</si>
  <si>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</si>
  <si>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</si>
  <si>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</si>
  <si>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</si>
  <si>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</si>
  <si>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</si>
  <si>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</si>
  <si>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</si>
  <si>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</si>
  <si>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</si>
  <si>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</si>
  <si>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</si>
  <si>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</si>
  <si>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</si>
  <si>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</si>
  <si>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</si>
  <si>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</si>
  <si>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</si>
  <si>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</si>
  <si>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</si>
  <si>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</si>
  <si>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</si>
  <si>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</si>
  <si>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</si>
  <si>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</si>
  <si>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</si>
  <si>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</si>
  <si>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</si>
  <si>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</si>
  <si>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</si>
  <si>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</si>
  <si>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</si>
  <si>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</si>
  <si>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</si>
  <si>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</si>
  <si>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</si>
  <si>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</si>
  <si>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</si>
  <si>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</si>
  <si>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</si>
  <si>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</si>
  <si>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</si>
  <si>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</si>
  <si>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</si>
  <si>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</si>
  <si>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</si>
  <si>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</si>
  <si>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</si>
  <si>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</si>
  <si>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</si>
  <si>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</si>
  <si>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</si>
  <si>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</si>
  <si>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</si>
  <si>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</si>
  <si>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</si>
  <si>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</si>
  <si>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</si>
  <si>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</si>
  <si>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</si>
  <si>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</si>
  <si>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</si>
  <si>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</si>
  <si>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</si>
  <si>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</si>
  <si>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</si>
  <si>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</si>
  <si>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</si>
  <si>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</si>
  <si>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</si>
  <si>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</si>
  <si>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</si>
  <si>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</si>
  <si>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</si>
  <si>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</si>
  <si>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</si>
  <si>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</si>
  <si>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</si>
  <si>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</si>
  <si>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</si>
  <si>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</si>
  <si>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</si>
  <si>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</si>
  <si>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</si>
  <si>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</si>
  <si>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</si>
  <si>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</si>
  <si>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</si>
  <si>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</si>
  <si>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</si>
  <si>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</si>
  <si>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</si>
  <si>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</si>
  <si>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</si>
  <si>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</si>
  <si>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</si>
  <si>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</si>
  <si>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</si>
  <si>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</si>
  <si>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</si>
  <si>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</si>
  <si>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</si>
  <si>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</si>
  <si>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</si>
  <si>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</si>
  <si>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</si>
  <si>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</si>
  <si>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</si>
  <si>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</si>
  <si>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</si>
  <si>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</si>
  <si>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</si>
  <si>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</si>
  <si>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</si>
  <si>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</si>
  <si>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</si>
  <si>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</si>
  <si>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</si>
  <si>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</si>
  <si>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</si>
  <si>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</si>
  <si>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</si>
  <si>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</si>
  <si>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</si>
  <si>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</si>
  <si>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</si>
  <si>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</si>
  <si>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</si>
  <si>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</si>
  <si>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</si>
  <si>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</si>
  <si>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</si>
  <si>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</si>
  <si>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</si>
  <si>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</si>
  <si>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</si>
  <si>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</si>
  <si>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</si>
  <si>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</si>
  <si>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</si>
  <si>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</si>
  <si>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</si>
  <si>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</si>
  <si>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</si>
  <si>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</si>
  <si>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</si>
  <si>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</si>
  <si>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</si>
  <si>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</si>
  <si>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</si>
  <si>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</si>
  <si>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</si>
  <si>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</si>
  <si>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</si>
  <si>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</si>
  <si>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</si>
  <si>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</si>
  <si>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</si>
  <si>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</si>
  <si>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</si>
  <si>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</si>
  <si>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</si>
  <si>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</si>
  <si>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</si>
  <si>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</si>
  <si>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</si>
  <si>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</si>
  <si>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</si>
  <si>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</si>
  <si>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</si>
  <si>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</si>
  <si>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</si>
  <si>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</si>
  <si>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</si>
  <si>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</si>
  <si>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</si>
  <si>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</si>
  <si>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</si>
  <si>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</si>
  <si>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</si>
  <si>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</si>
  <si>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</si>
  <si>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</si>
  <si>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</si>
  <si>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</si>
  <si>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</si>
  <si>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</si>
  <si>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</si>
  <si>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</si>
  <si>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</si>
  <si>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</si>
  <si>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</si>
  <si>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</si>
  <si>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</si>
  <si>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</si>
  <si>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</si>
  <si>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</si>
  <si>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</si>
  <si>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</si>
  <si>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</si>
  <si>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</si>
  <si>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</si>
  <si>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</si>
  <si>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</si>
  <si>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</si>
  <si>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</si>
  <si>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</si>
  <si>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</si>
  <si>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</si>
  <si>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</si>
  <si>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</si>
  <si>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</si>
  <si>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</si>
  <si>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</si>
  <si>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</si>
  <si>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</si>
  <si>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</si>
  <si>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</si>
  <si>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</si>
  <si>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</si>
  <si>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</si>
  <si>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</si>
  <si>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</si>
  <si>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</si>
  <si>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</si>
  <si>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</si>
  <si>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</si>
  <si>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</si>
  <si>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</si>
  <si>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</si>
  <si>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</si>
  <si>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</si>
  <si>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</si>
  <si>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</si>
  <si>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</si>
  <si>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</si>
  <si>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</si>
  <si>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</si>
  <si>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</si>
  <si>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</si>
  <si>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</si>
  <si>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</si>
  <si>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</si>
  <si>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</si>
  <si>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</si>
  <si>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</si>
  <si>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</si>
  <si>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</si>
  <si>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</si>
  <si>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</si>
  <si>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</si>
  <si>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</si>
  <si>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</si>
  <si>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</si>
  <si>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</si>
  <si>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</si>
  <si>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</si>
  <si>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</si>
  <si>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</si>
  <si>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</si>
  <si>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</si>
  <si>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</si>
  <si>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</si>
  <si>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</si>
  <si>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</si>
  <si>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</si>
  <si>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</si>
  <si>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</si>
  <si>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</si>
  <si>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</si>
  <si>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</si>
  <si>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</si>
  <si>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</si>
  <si>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</si>
  <si>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</si>
  <si>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</si>
  <si>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</si>
  <si>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</si>
  <si>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</si>
  <si>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</si>
  <si>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</si>
  <si>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</si>
  <si>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</si>
  <si>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</si>
  <si>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</si>
  <si>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</si>
  <si>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</si>
  <si>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</si>
  <si>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</si>
  <si>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</si>
  <si>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</si>
  <si>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</si>
  <si>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</si>
  <si>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</si>
  <si>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</si>
  <si>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</si>
  <si>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</si>
  <si>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</si>
  <si>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</si>
  <si>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</si>
  <si>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</si>
  <si>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</si>
  <si>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</si>
  <si>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</si>
  <si>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</si>
  <si>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</si>
  <si>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</si>
  <si>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</si>
  <si>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</si>
  <si>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</si>
  <si>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</si>
  <si>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</si>
  <si>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</si>
  <si>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</si>
  <si>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</si>
  <si>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</si>
  <si>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</si>
  <si>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</si>
  <si>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</si>
  <si>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</si>
  <si>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</si>
  <si>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</si>
  <si>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</si>
  <si>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</si>
  <si>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</si>
  <si>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</si>
  <si>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</si>
  <si>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</si>
  <si>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</si>
  <si>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</si>
  <si>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</si>
  <si>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</si>
  <si>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</si>
  <si>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</si>
  <si>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</si>
  <si>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</si>
  <si>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</si>
  <si>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</si>
  <si>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</si>
  <si>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</si>
  <si>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</si>
  <si>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</si>
  <si>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</si>
  <si>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</si>
  <si>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</si>
  <si>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</si>
  <si>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</si>
  <si>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</si>
  <si>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</si>
  <si>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</si>
  <si>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</si>
  <si>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</si>
  <si>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</si>
  <si>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</si>
  <si>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</si>
  <si>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</si>
  <si>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</si>
  <si>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</si>
  <si>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</si>
  <si>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</si>
  <si>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</si>
  <si>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</si>
  <si>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</si>
  <si>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</si>
  <si>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</si>
  <si>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</si>
  <si>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</si>
  <si>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</si>
  <si>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</si>
  <si>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</si>
  <si>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</si>
  <si>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</si>
  <si>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</si>
  <si>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</si>
  <si>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</si>
  <si>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</si>
  <si>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</si>
  <si>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</si>
  <si>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</si>
  <si>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</si>
  <si>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</si>
  <si>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</si>
  <si>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</si>
  <si>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</si>
  <si>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</si>
  <si>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</si>
  <si>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</si>
  <si>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</si>
  <si>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</si>
  <si>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</si>
  <si>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</si>
  <si>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</si>
  <si>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</si>
  <si>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</si>
  <si>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</si>
  <si>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</si>
  <si>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</si>
  <si>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</si>
  <si>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</si>
  <si>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</si>
  <si>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</si>
  <si>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</si>
  <si>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</si>
  <si>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</si>
  <si>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</si>
  <si>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</si>
  <si>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</si>
  <si>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</si>
  <si>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</si>
  <si>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</si>
  <si>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</si>
  <si>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</si>
  <si>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</si>
  <si>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</si>
  <si>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</si>
  <si>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</si>
  <si>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</si>
  <si>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</si>
  <si>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</si>
  <si>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</si>
  <si>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</si>
  <si>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</si>
  <si>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</si>
  <si>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</si>
  <si>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</si>
  <si>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</si>
  <si>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</si>
  <si>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</si>
  <si>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</si>
  <si>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</si>
  <si>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</si>
  <si>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</si>
  <si>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</si>
  <si>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</si>
  <si>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</si>
  <si>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</si>
  <si>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</si>
  <si>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</si>
  <si>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</si>
  <si>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</si>
  <si>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</si>
  <si>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</si>
  <si>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</si>
  <si>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</si>
  <si>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</si>
  <si>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</si>
  <si>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</si>
  <si>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</si>
  <si>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</si>
  <si>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</si>
  <si>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</si>
  <si>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</si>
  <si>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</si>
  <si>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</si>
  <si>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</si>
  <si>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</si>
  <si>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</si>
  <si>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</si>
  <si>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</si>
  <si>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</si>
  <si>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</si>
  <si>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</si>
  <si>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</si>
  <si>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</si>
  <si>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</si>
  <si>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</si>
  <si>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</si>
  <si>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</si>
  <si>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</si>
  <si>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</si>
  <si>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</si>
  <si>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</si>
  <si>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</si>
  <si>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</si>
  <si>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</si>
  <si>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</si>
  <si>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</si>
  <si>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</si>
  <si>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</si>
  <si>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</si>
  <si>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</si>
  <si>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</si>
  <si>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</si>
  <si>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</si>
  <si>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</si>
  <si>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</si>
  <si>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</si>
  <si>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</si>
  <si>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</si>
  <si>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</si>
  <si>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</si>
  <si>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</si>
  <si>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</si>
  <si>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</si>
  <si>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</si>
  <si>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</si>
  <si>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</si>
  <si>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</si>
  <si>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</si>
  <si>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</si>
  <si>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</si>
  <si>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</si>
  <si>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</si>
  <si>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</si>
  <si>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</si>
  <si>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</si>
  <si>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</si>
  <si>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</si>
  <si>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</si>
  <si>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</si>
  <si>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</si>
  <si>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</si>
  <si>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</si>
  <si>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</si>
  <si>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</si>
  <si>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</si>
  <si>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</si>
  <si>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</si>
  <si>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</si>
  <si>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</si>
  <si>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</si>
  <si>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</si>
  <si>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</si>
  <si>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</si>
  <si>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</si>
  <si>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</si>
  <si>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</si>
  <si>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</si>
  <si>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</si>
  <si>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</si>
  <si>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</si>
  <si>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</si>
  <si>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</si>
  <si>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</si>
  <si>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</si>
  <si>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</si>
  <si>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</si>
  <si>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</si>
  <si>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</si>
  <si>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</si>
  <si>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</si>
  <si>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</si>
  <si>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</si>
  <si>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</si>
  <si>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</si>
  <si>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</si>
  <si>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</si>
  <si>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</si>
  <si>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</si>
  <si>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</si>
  <si>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</si>
  <si>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</si>
  <si>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</si>
  <si>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</si>
  <si>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</si>
  <si>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</si>
  <si>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</si>
  <si>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</si>
  <si>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</si>
  <si>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</si>
  <si>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</si>
  <si>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</si>
  <si>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</si>
  <si>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</si>
  <si>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</si>
  <si>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</si>
  <si>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</si>
  <si>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</si>
  <si>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</si>
  <si>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</si>
  <si>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</si>
  <si>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</si>
  <si>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</si>
  <si>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</si>
  <si>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</si>
  <si>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</si>
  <si>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</si>
  <si>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</si>
  <si>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</si>
  <si>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</si>
  <si>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</si>
  <si>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</si>
  <si>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</si>
  <si>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</si>
  <si>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</si>
  <si>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</si>
  <si>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</si>
  <si>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</si>
  <si>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</si>
  <si>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</si>
  <si>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</si>
  <si>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</si>
  <si>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</si>
  <si>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</si>
  <si>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</si>
  <si>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</si>
  <si>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</si>
  <si>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</si>
  <si>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</si>
  <si>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</si>
  <si>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</si>
  <si>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</si>
  <si>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</si>
  <si>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</si>
  <si>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</si>
  <si>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</si>
  <si>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</si>
  <si>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</si>
  <si>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</si>
  <si>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</si>
  <si>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</si>
  <si>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</si>
  <si>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</si>
  <si>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</si>
  <si>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</si>
  <si>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</si>
  <si>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</si>
  <si>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</si>
  <si>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</si>
  <si>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</si>
  <si>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</si>
  <si>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</si>
  <si>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</si>
  <si>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</si>
  <si>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</si>
  <si>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</si>
  <si>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</si>
  <si>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</si>
  <si>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</si>
  <si>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</si>
  <si>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</si>
  <si>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</si>
  <si>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</si>
  <si>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</si>
  <si>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</si>
  <si>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</si>
  <si>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</si>
  <si>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</si>
  <si>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</si>
  <si>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</si>
  <si>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</si>
  <si>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</si>
  <si>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</si>
  <si>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</si>
  <si>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</si>
  <si>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</si>
  <si>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</si>
  <si>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</si>
  <si>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</si>
  <si>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</si>
  <si>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</si>
  <si>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</si>
  <si>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</si>
  <si>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</si>
  <si>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</si>
  <si>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</si>
  <si>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</si>
  <si>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</si>
  <si>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</si>
  <si>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</si>
  <si>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</si>
  <si>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</si>
  <si>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</si>
  <si>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</si>
  <si>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</si>
  <si>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</si>
  <si>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</si>
  <si>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</si>
  <si>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</si>
  <si>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</si>
  <si>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</si>
  <si>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</si>
  <si>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</si>
  <si>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</si>
  <si>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</si>
  <si>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</si>
  <si>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</si>
  <si>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</si>
  <si>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</si>
  <si>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</si>
  <si>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</si>
  <si>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</si>
  <si>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</si>
  <si>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</si>
  <si>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</si>
  <si>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</si>
  <si>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</si>
  <si>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</si>
  <si>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</si>
  <si>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</si>
  <si>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</si>
  <si>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</si>
  <si>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</si>
  <si>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</si>
  <si>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</si>
  <si>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</si>
  <si>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</si>
  <si>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</si>
  <si>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</si>
  <si>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</si>
  <si>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</si>
  <si>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</si>
  <si>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</si>
  <si>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</si>
  <si>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</si>
  <si>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</si>
  <si>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</si>
  <si>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</si>
  <si>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</si>
  <si>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</si>
  <si>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</si>
  <si>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</si>
  <si>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</si>
  <si>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</si>
  <si>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</si>
  <si>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</si>
  <si>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</si>
  <si>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</si>
  <si>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</si>
  <si>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</si>
  <si>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</si>
  <si>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</si>
  <si>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</si>
  <si>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</si>
  <si>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</si>
  <si>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</si>
  <si>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</si>
  <si>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</si>
  <si>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</si>
  <si>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</si>
  <si>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</si>
  <si>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</si>
  <si>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</si>
  <si>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</si>
  <si>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</si>
  <si>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</si>
  <si>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</si>
  <si>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</si>
  <si>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</si>
  <si>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</si>
  <si>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</si>
  <si>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</si>
  <si>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</si>
  <si>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</si>
  <si>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</si>
  <si>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</si>
  <si>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</si>
  <si>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</si>
  <si>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</si>
  <si>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</si>
  <si>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</si>
  <si>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</si>
  <si>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</si>
  <si>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</si>
  <si>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</si>
  <si>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</si>
  <si>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</si>
  <si>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</si>
  <si>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</si>
  <si>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</si>
  <si>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</si>
  <si>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</si>
  <si>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</si>
  <si>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</si>
  <si>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</si>
  <si>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</si>
  <si>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</si>
  <si>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</si>
  <si>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</si>
  <si>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</si>
  <si>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</si>
  <si>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</si>
  <si>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</si>
  <si>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</si>
  <si>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</si>
  <si>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</si>
  <si>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</si>
  <si>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</si>
  <si>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</si>
  <si>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</si>
  <si>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</si>
  <si>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</si>
  <si>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</si>
  <si>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</si>
  <si>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</si>
  <si>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</si>
  <si>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</si>
  <si>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</si>
  <si>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</si>
  <si>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</si>
  <si>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</si>
  <si>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</si>
  <si>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</si>
  <si>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</si>
  <si>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</si>
  <si>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</si>
  <si>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</si>
  <si>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</si>
  <si>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</si>
  <si>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</si>
  <si>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</si>
  <si>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</si>
  <si>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</si>
  <si>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</si>
  <si>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</si>
  <si>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</si>
  <si>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</si>
  <si>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</si>
  <si>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</si>
  <si>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</si>
  <si>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</si>
  <si>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</si>
  <si>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</si>
  <si>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</si>
  <si>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</si>
  <si>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</si>
  <si>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</si>
  <si>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</si>
  <si>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</si>
  <si>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</si>
  <si>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</si>
  <si>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</si>
  <si>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</si>
  <si>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</si>
  <si>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</si>
  <si>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</si>
  <si>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</si>
  <si>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</si>
  <si>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</si>
  <si>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</si>
  <si>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</si>
  <si>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</si>
  <si>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</si>
  <si>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</si>
  <si>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</si>
  <si>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</si>
  <si>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</si>
  <si>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</si>
  <si>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</si>
  <si>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</si>
  <si>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</si>
  <si>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</si>
  <si>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</si>
  <si>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</si>
  <si>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</si>
  <si>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</si>
  <si>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</si>
  <si>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</si>
  <si>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</si>
  <si>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</si>
  <si>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</si>
  <si>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</si>
  <si>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</si>
  <si>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</si>
  <si>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</si>
  <si>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</si>
  <si>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</si>
  <si>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</si>
  <si>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</si>
  <si>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</si>
  <si>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</si>
  <si>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</si>
  <si>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</si>
  <si>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</si>
  <si>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</si>
  <si>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</si>
  <si>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</si>
  <si>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</si>
  <si>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</si>
  <si>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</si>
  <si>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</si>
  <si>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</si>
  <si>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</si>
  <si>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</si>
  <si>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</si>
  <si>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</si>
  <si>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</si>
  <si>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</si>
  <si>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</si>
  <si>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</si>
  <si>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</si>
  <si>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</si>
  <si>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</si>
  <si>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</si>
  <si>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</si>
  <si>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</si>
  <si>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</si>
  <si>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</si>
  <si>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</si>
  <si>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</si>
  <si>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</si>
  <si>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</si>
  <si>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</si>
  <si>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</si>
  <si>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</si>
  <si>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</si>
  <si>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</si>
  <si>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</si>
  <si>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</si>
  <si>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</si>
  <si>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</si>
  <si>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</si>
  <si>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</si>
  <si>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</si>
  <si>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</si>
  <si>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</si>
  <si>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</si>
  <si>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</si>
  <si>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</si>
  <si>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</si>
  <si>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</si>
  <si>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</si>
  <si>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</si>
  <si>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</si>
  <si>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</si>
  <si>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</si>
  <si>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</si>
  <si>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</si>
  <si>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</si>
  <si>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</si>
  <si>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</si>
  <si>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</si>
  <si>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</si>
  <si>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</si>
  <si>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</si>
  <si>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</si>
  <si>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</si>
  <si>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</si>
  <si>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</si>
  <si>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</si>
  <si>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</si>
  <si>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</si>
  <si>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</si>
  <si>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</si>
  <si>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</si>
  <si>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</si>
  <si>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</si>
  <si>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</si>
  <si>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</si>
  <si>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</si>
  <si>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</si>
  <si>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</si>
  <si>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</si>
  <si>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</si>
  <si>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</si>
  <si>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</si>
  <si>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</si>
  <si>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</si>
  <si>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</si>
  <si>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</si>
  <si>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</si>
  <si>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</si>
  <si>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</si>
  <si>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</si>
  <si>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</si>
  <si>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</si>
  <si>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</si>
  <si>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</si>
  <si>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</si>
  <si>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</si>
  <si>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</si>
  <si>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</si>
  <si>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</si>
  <si>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</si>
  <si>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</si>
  <si>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</si>
  <si>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</si>
  <si>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</si>
  <si>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</si>
  <si>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</si>
  <si>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</si>
  <si>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</si>
  <si>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</si>
  <si>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</si>
  <si>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</si>
  <si>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</si>
  <si>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</si>
  <si>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</si>
  <si>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</si>
  <si>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</si>
  <si>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</si>
  <si>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</si>
  <si>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</si>
  <si>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</si>
  <si>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</si>
  <si>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</si>
  <si>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</si>
  <si>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</si>
  <si>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</si>
  <si>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</si>
  <si>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</si>
  <si>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</si>
  <si>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</si>
  <si>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</si>
  <si>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</si>
  <si>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</si>
  <si>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</si>
  <si>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</si>
  <si>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</si>
  <si>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</si>
  <si>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</si>
  <si>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</si>
  <si>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</si>
  <si>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</si>
  <si>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</si>
  <si>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</si>
  <si>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</si>
  <si>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</si>
  <si>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</si>
  <si>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</si>
  <si>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</si>
  <si>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</si>
  <si>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</si>
  <si>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</si>
  <si>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</si>
  <si>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</si>
  <si>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</si>
  <si>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</si>
  <si>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</si>
  <si>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</si>
  <si>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</si>
  <si>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</si>
  <si>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</si>
  <si>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</si>
  <si>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</si>
  <si>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</si>
  <si>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</si>
  <si>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</si>
  <si>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</si>
  <si>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</si>
  <si>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</si>
  <si>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</si>
  <si>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</si>
  <si>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</si>
  <si>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</si>
  <si>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</si>
  <si>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</si>
  <si>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</si>
  <si>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</si>
  <si>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</si>
  <si>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</si>
  <si>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</si>
  <si>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</si>
  <si>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</si>
  <si>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</si>
  <si>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</si>
  <si>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</si>
  <si>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</si>
  <si>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</si>
  <si>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</si>
  <si>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</si>
  <si>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</si>
  <si>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</si>
  <si>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</si>
  <si>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</si>
  <si>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</si>
  <si>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</si>
  <si>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</si>
  <si>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</si>
  <si>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</si>
  <si>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</si>
  <si>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</si>
  <si>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</si>
  <si>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</si>
  <si>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</si>
  <si>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</si>
  <si>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</si>
  <si>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</si>
  <si>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</si>
  <si>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</si>
  <si>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</si>
  <si>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</si>
  <si>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</si>
  <si>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</si>
  <si>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</si>
  <si>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</si>
  <si>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</si>
  <si>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</si>
  <si>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</si>
  <si>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</si>
  <si>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</si>
  <si>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</si>
  <si>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</si>
  <si>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</si>
  <si>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</si>
  <si>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</si>
  <si>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</si>
  <si>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</si>
  <si>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</si>
  <si>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</si>
  <si>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</si>
  <si>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</si>
  <si>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</si>
  <si>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</si>
  <si>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</si>
  <si>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</si>
  <si>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</si>
  <si>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</si>
  <si>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</si>
  <si>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</si>
  <si>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</si>
  <si>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</si>
  <si>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</si>
  <si>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</si>
  <si>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</si>
  <si>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</si>
  <si>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</si>
  <si>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</si>
  <si>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</si>
  <si>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</si>
  <si>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</si>
  <si>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</si>
  <si>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</si>
  <si>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</si>
  <si>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</si>
  <si>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</si>
  <si>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</si>
  <si>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</si>
  <si>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</si>
  <si>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</si>
  <si>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</si>
  <si>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</si>
  <si>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</si>
  <si>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</si>
  <si>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</si>
  <si>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</si>
  <si>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</si>
  <si>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</si>
  <si>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</si>
  <si>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</si>
  <si>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</si>
  <si>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</si>
  <si>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</si>
  <si>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</si>
  <si>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</si>
  <si>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</si>
  <si>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</si>
  <si>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</si>
  <si>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</si>
  <si>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</si>
  <si>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</si>
  <si>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</si>
  <si>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</si>
  <si>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</si>
  <si>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</si>
  <si>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</si>
  <si>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</si>
  <si>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</si>
  <si>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</si>
  <si>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</si>
  <si>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</si>
  <si>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</si>
  <si>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</si>
  <si>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</si>
  <si>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</si>
  <si>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</si>
  <si>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</si>
  <si>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</si>
  <si>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</si>
  <si>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</si>
  <si>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</si>
  <si>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</si>
  <si>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</si>
  <si>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</si>
  <si>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</si>
  <si>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</si>
  <si>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</si>
  <si>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</si>
  <si>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</si>
  <si>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</si>
  <si>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</si>
  <si>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</si>
  <si>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</si>
  <si>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</si>
  <si>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</si>
  <si>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</si>
  <si>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</si>
  <si>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</si>
  <si>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</si>
  <si>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</si>
  <si>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</si>
  <si>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</si>
  <si>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</si>
  <si>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</si>
  <si>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</si>
  <si>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</si>
  <si>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</si>
  <si>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</si>
  <si>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</si>
  <si>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</si>
  <si>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</si>
  <si>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</si>
  <si>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</si>
  <si>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</si>
  <si>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</si>
  <si>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</si>
  <si>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</si>
  <si>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</si>
  <si>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</si>
  <si>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</si>
  <si>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</si>
  <si>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</si>
  <si>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</si>
  <si>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</si>
  <si>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</si>
  <si>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</si>
  <si>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</si>
  <si>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</si>
  <si>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</si>
  <si>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</si>
  <si>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</si>
  <si>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</si>
  <si>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</si>
  <si>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</si>
  <si>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</si>
  <si>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</si>
  <si>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</si>
  <si>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</si>
  <si>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</si>
  <si>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</si>
  <si>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</si>
  <si>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</si>
  <si>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</si>
  <si>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</si>
  <si>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</si>
  <si>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</si>
  <si>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</si>
  <si>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</si>
  <si>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</si>
  <si>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</si>
  <si>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</si>
  <si>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</si>
  <si>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</si>
  <si>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</si>
  <si>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</si>
  <si>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</si>
  <si>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</si>
  <si>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</si>
  <si>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</si>
  <si>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</si>
  <si>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</si>
  <si>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</si>
  <si>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</si>
  <si>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</si>
  <si>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</si>
  <si>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</si>
  <si>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</si>
  <si>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</si>
  <si>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</si>
  <si>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</si>
  <si>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</si>
  <si>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</si>
  <si>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</si>
  <si>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</si>
  <si>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</si>
  <si>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</si>
  <si>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</si>
  <si>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</si>
  <si>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</si>
  <si>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</si>
  <si>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</si>
  <si>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</si>
  <si>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</si>
  <si>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</si>
  <si>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</si>
  <si>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</si>
  <si>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</si>
  <si>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</si>
  <si>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</si>
  <si>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</si>
  <si>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</si>
  <si>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</si>
  <si>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</si>
  <si>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</si>
  <si>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</si>
  <si>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</si>
  <si>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</si>
  <si>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</si>
  <si>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</si>
  <si>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</si>
  <si>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</si>
  <si>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</si>
  <si>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</si>
  <si>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</si>
  <si>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</si>
  <si>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</si>
  <si>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</si>
  <si>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</si>
  <si>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</si>
  <si>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</si>
  <si>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</si>
  <si>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</si>
  <si>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</si>
  <si>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</si>
  <si>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</si>
  <si>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</si>
  <si>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</si>
  <si>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</si>
  <si>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</si>
  <si>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</si>
  <si>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</si>
  <si>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</si>
  <si>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</si>
  <si>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</si>
  <si>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</si>
  <si>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</si>
  <si>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</si>
  <si>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</si>
  <si>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</si>
  <si>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</si>
  <si>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</si>
  <si>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</si>
  <si>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</si>
  <si>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</si>
  <si>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</si>
  <si>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</si>
  <si>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</si>
  <si>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</si>
  <si>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</si>
  <si>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</si>
  <si>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</si>
  <si>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</si>
  <si>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</si>
  <si>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</si>
  <si>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</si>
  <si>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</si>
  <si>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</si>
  <si>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</si>
  <si>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</si>
  <si>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</si>
  <si>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</si>
  <si>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</si>
  <si>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</si>
  <si>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</si>
  <si>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</si>
  <si>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</si>
  <si>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</si>
  <si>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</si>
  <si>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</si>
  <si>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</si>
  <si>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</si>
  <si>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</si>
  <si>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</si>
  <si>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</si>
  <si>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</si>
  <si>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</si>
  <si>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</si>
  <si>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</si>
  <si>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</si>
  <si>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</si>
  <si>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</si>
  <si>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</si>
  <si>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</si>
  <si>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</si>
  <si>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</si>
  <si>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</si>
  <si>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</si>
  <si>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</si>
  <si>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</si>
  <si>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</si>
  <si>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</si>
  <si>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</si>
  <si>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</si>
  <si>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</si>
  <si>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</si>
  <si>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</si>
  <si>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</si>
  <si>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</si>
  <si>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</si>
  <si>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</si>
  <si>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</si>
  <si>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</si>
  <si>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</si>
  <si>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</si>
  <si>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</si>
  <si>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</si>
  <si>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</si>
  <si>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</si>
  <si>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</si>
  <si>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</si>
  <si>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</si>
  <si>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</si>
  <si>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</si>
  <si>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</si>
  <si>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</si>
  <si>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</si>
  <si>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</si>
  <si>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</si>
  <si>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</si>
  <si>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</si>
  <si>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</si>
  <si>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</si>
  <si>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</si>
  <si>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</si>
  <si>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</si>
  <si>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</si>
  <si>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</si>
  <si>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</si>
  <si>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</si>
  <si>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</si>
  <si>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</si>
  <si>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</si>
  <si>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</si>
  <si>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</si>
  <si>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</si>
  <si>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</si>
  <si>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</si>
  <si>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</si>
  <si>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</si>
  <si>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</si>
  <si>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</si>
  <si>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</si>
  <si>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</si>
  <si>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</si>
  <si>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</si>
  <si>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</si>
  <si>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</si>
  <si>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</si>
  <si>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</si>
  <si>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</si>
  <si>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</si>
  <si>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</si>
  <si>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</si>
  <si>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</si>
  <si>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</si>
  <si>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</si>
  <si>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</si>
  <si>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</si>
  <si>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</si>
  <si>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</si>
  <si>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</si>
  <si>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</si>
  <si>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</si>
  <si>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</si>
  <si>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</si>
  <si>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</si>
  <si>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</si>
  <si>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</si>
  <si>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</si>
  <si>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</si>
  <si>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</si>
  <si>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</si>
  <si>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</si>
  <si>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</si>
  <si>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</si>
  <si>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</si>
  <si>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</si>
  <si>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</si>
  <si>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</si>
  <si>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</si>
  <si>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</si>
  <si>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</si>
  <si>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</si>
  <si>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</si>
  <si>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</si>
  <si>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</si>
  <si>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</si>
  <si>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</si>
  <si>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</si>
  <si>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</si>
  <si>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</si>
  <si>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</si>
  <si>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</si>
  <si>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</si>
  <si>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</si>
  <si>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</si>
  <si>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</si>
  <si>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</si>
  <si>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</si>
  <si>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</si>
  <si>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</si>
  <si>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</si>
  <si>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</si>
  <si>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</si>
  <si>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</si>
  <si>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</si>
  <si>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</si>
  <si>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</si>
  <si>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</si>
  <si>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</si>
  <si>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</si>
  <si>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</si>
  <si>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</si>
  <si>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</si>
  <si>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</si>
  <si>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</si>
  <si>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</si>
  <si>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</si>
  <si>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</si>
  <si>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</si>
  <si>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</si>
  <si>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</si>
  <si>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</si>
  <si>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</si>
  <si>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</si>
  <si>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</si>
  <si>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</si>
  <si>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</si>
  <si>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</si>
  <si>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</si>
  <si>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</si>
  <si>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</si>
  <si>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</si>
  <si>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</si>
  <si>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</si>
  <si>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</si>
  <si>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</si>
  <si>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</si>
  <si>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</si>
  <si>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</si>
  <si>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</si>
  <si>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</si>
  <si>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</si>
  <si>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</si>
  <si>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</si>
  <si>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</si>
  <si>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</si>
  <si>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</si>
  <si>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</si>
  <si>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</si>
  <si>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</si>
  <si>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</si>
  <si>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</si>
  <si>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</si>
  <si>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</si>
  <si>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</si>
  <si>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</si>
  <si>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</si>
  <si>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</si>
  <si>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</si>
  <si>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</si>
  <si>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</si>
  <si>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</si>
  <si>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</si>
  <si>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</si>
  <si>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</si>
  <si>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</si>
  <si>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</si>
  <si>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</si>
  <si>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</si>
  <si>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</si>
  <si>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</si>
  <si>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</si>
  <si>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</si>
  <si>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</si>
  <si>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</si>
  <si>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</si>
  <si>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</si>
  <si>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</si>
  <si>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</si>
  <si>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</si>
  <si>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</si>
  <si>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</si>
  <si>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</si>
  <si>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</si>
  <si>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</si>
  <si>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</si>
  <si>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</si>
  <si>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</si>
  <si>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</si>
  <si>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</si>
  <si>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</si>
  <si>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</si>
  <si>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</si>
  <si>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</si>
  <si>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</si>
  <si>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</si>
  <si>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</si>
  <si>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</si>
  <si>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</si>
  <si>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</si>
  <si>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</si>
  <si>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</si>
  <si>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</si>
  <si>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</si>
  <si>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</si>
  <si>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</si>
  <si>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</si>
  <si>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</si>
  <si>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</si>
  <si>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</si>
  <si>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</si>
  <si>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</si>
  <si>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</si>
  <si>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</si>
  <si>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</si>
  <si>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</si>
  <si>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</si>
  <si>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</si>
  <si>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</si>
  <si>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</si>
  <si>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</si>
  <si>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</si>
  <si>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</si>
  <si>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</si>
  <si>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</si>
  <si>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</si>
  <si>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</si>
  <si>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</si>
  <si>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</si>
  <si>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</si>
  <si>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</si>
  <si>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</si>
  <si>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</si>
  <si>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</si>
  <si>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</si>
  <si>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</si>
  <si>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</si>
  <si>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</si>
  <si>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</si>
  <si>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</si>
  <si>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</si>
  <si>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</si>
  <si>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</si>
  <si>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</si>
  <si>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</si>
  <si>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</si>
  <si>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</si>
  <si>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</si>
  <si>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</si>
  <si>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</si>
  <si>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</si>
  <si>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</si>
  <si>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</si>
  <si>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</si>
  <si>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</si>
  <si>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</si>
  <si>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</si>
  <si>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</si>
  <si>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</si>
  <si>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</si>
  <si>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</si>
  <si>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</si>
  <si>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</si>
  <si>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</si>
  <si>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</si>
  <si>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</si>
  <si>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</si>
  <si>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</si>
  <si>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</si>
  <si>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</si>
  <si>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</si>
  <si>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</si>
  <si>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</si>
  <si>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</si>
  <si>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</si>
  <si>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</si>
  <si>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</si>
  <si>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</si>
  <si>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</si>
  <si>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</si>
  <si>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</si>
  <si>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</si>
  <si>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</si>
  <si>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</si>
  <si>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</si>
  <si>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</si>
  <si>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</si>
  <si>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</si>
  <si>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</si>
  <si>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</si>
  <si>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</si>
  <si>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</si>
  <si>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</si>
  <si>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</si>
  <si>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</si>
  <si>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</si>
  <si>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</si>
  <si>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</si>
  <si>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</si>
  <si>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</si>
  <si>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</si>
  <si>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</si>
  <si>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</si>
  <si>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</si>
  <si>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</si>
  <si>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</si>
  <si>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</si>
  <si>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</si>
  <si>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</si>
  <si>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</si>
  <si>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</si>
  <si>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</si>
  <si>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</si>
  <si>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</si>
  <si>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</si>
  <si>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</si>
  <si>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</si>
  <si>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</si>
  <si>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</si>
  <si>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</si>
  <si>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</si>
  <si>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</si>
  <si>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</si>
  <si>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</si>
  <si>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</si>
  <si>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</si>
  <si>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</si>
  <si>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</si>
  <si>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</si>
  <si>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</si>
  <si>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</si>
  <si>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</si>
  <si>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</si>
  <si>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</si>
  <si>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</si>
  <si>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</si>
  <si>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</si>
  <si>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</si>
  <si>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</si>
  <si>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</si>
  <si>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</si>
  <si>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</si>
  <si>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</si>
  <si>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</si>
  <si>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</si>
  <si>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</si>
  <si>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</si>
  <si>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</si>
  <si>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</si>
  <si>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</si>
  <si>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</si>
  <si>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</si>
  <si>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</si>
  <si>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</si>
  <si>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</si>
  <si>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</si>
  <si>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</si>
  <si>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</si>
  <si>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</si>
  <si>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</si>
  <si>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</si>
  <si>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</si>
  <si>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</si>
  <si>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</si>
  <si>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</si>
  <si>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</si>
  <si>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</si>
  <si>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</si>
  <si>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</si>
  <si>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</si>
  <si>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</si>
  <si>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</si>
  <si>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</si>
  <si>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</si>
  <si>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</si>
  <si>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</si>
  <si>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</si>
  <si>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</si>
  <si>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</si>
  <si>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</si>
  <si>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</si>
  <si>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</si>
  <si>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</si>
  <si>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</si>
  <si>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</si>
  <si>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</si>
  <si>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</si>
  <si>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</si>
  <si>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</si>
  <si>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</si>
  <si>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</si>
  <si>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</si>
  <si>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</si>
  <si>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</si>
  <si>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</si>
  <si>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</si>
  <si>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</si>
  <si>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</si>
  <si>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</si>
  <si>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</si>
  <si>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</si>
  <si>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</si>
  <si>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</si>
  <si>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</si>
  <si>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</si>
  <si>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</si>
  <si>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</si>
  <si>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</si>
  <si>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</si>
  <si>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</si>
  <si>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</si>
  <si>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</si>
  <si>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</si>
  <si>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</si>
  <si>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</si>
  <si>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</si>
  <si>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</si>
  <si>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</si>
  <si>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</si>
  <si>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</si>
  <si>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</si>
  <si>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</si>
  <si>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</si>
  <si>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</si>
  <si>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</si>
  <si>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</si>
  <si>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</si>
  <si>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</si>
  <si>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</si>
  <si>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</si>
  <si>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</si>
  <si>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</si>
  <si>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</si>
  <si>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</si>
  <si>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</si>
  <si>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</si>
  <si>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</si>
  <si>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</si>
  <si>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</si>
  <si>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</si>
  <si>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</si>
  <si>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</si>
  <si>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</si>
  <si>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</si>
  <si>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</si>
  <si>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</si>
  <si>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</si>
  <si>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</si>
  <si>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</si>
  <si>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</si>
  <si>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</si>
  <si>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</si>
  <si>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</si>
  <si>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</si>
  <si>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</si>
  <si>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</si>
  <si>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</si>
  <si>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</si>
  <si>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</si>
  <si>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</si>
  <si>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</si>
  <si>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</si>
  <si>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</si>
  <si>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</si>
  <si>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</si>
  <si>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</si>
  <si>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</si>
  <si>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</si>
  <si>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</si>
  <si>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</si>
  <si>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</si>
  <si>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</si>
  <si>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</si>
  <si>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</si>
  <si>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</si>
  <si>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</si>
  <si>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</si>
  <si>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</si>
  <si>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</si>
  <si>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</si>
  <si>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</si>
  <si>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</si>
  <si>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</si>
  <si>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</si>
  <si>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</si>
  <si>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</si>
  <si>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</si>
  <si>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</si>
  <si>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</si>
  <si>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</si>
  <si>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</si>
  <si>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</si>
  <si>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</si>
  <si>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</si>
  <si>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</si>
  <si>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</si>
  <si>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</si>
  <si>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</si>
  <si>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</si>
  <si>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</si>
  <si>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</si>
  <si>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</si>
  <si>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</si>
  <si>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</si>
  <si>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</si>
  <si>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</si>
  <si>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</si>
  <si>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</si>
  <si>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</si>
  <si>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</si>
  <si>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</si>
  <si>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</si>
  <si>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</si>
  <si>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</si>
  <si>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</si>
  <si>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</si>
  <si>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</si>
  <si>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</si>
  <si>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</si>
  <si>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</si>
  <si>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</si>
  <si>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</si>
  <si>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</si>
  <si>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</si>
  <si>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</si>
  <si>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</si>
  <si>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</si>
  <si>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</si>
  <si>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</si>
  <si>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</si>
  <si>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</si>
  <si>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</si>
  <si>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</si>
  <si>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</si>
  <si>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</si>
  <si>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</si>
  <si>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</si>
  <si>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</si>
  <si>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</si>
  <si>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</si>
  <si>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</si>
  <si>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</si>
  <si>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</si>
  <si>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</si>
  <si>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</si>
  <si>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</si>
  <si>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</si>
  <si>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</si>
  <si>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</si>
  <si>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</si>
  <si>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</si>
  <si>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</si>
  <si>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</si>
  <si>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</si>
  <si>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</si>
  <si>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</si>
  <si>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</si>
  <si>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</si>
  <si>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</si>
  <si>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</si>
  <si>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</si>
  <si>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</si>
  <si>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</si>
  <si>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</si>
  <si>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</si>
  <si>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</si>
  <si>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</si>
  <si>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</si>
  <si>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</si>
  <si>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</si>
  <si>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</si>
  <si>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</si>
  <si>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</si>
  <si>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</si>
  <si>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</si>
  <si>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</si>
  <si>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</si>
  <si>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</si>
  <si>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</si>
  <si>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</si>
  <si>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</si>
  <si>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</si>
  <si>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</si>
  <si>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</si>
  <si>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</si>
  <si>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</si>
  <si>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</si>
  <si>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</si>
  <si>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</si>
  <si>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</si>
  <si>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</si>
  <si>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</si>
  <si>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</si>
  <si>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</si>
  <si>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</si>
  <si>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</si>
  <si>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</si>
  <si>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</si>
  <si>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</si>
  <si>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</si>
  <si>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</si>
  <si>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</si>
  <si>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</si>
  <si>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</si>
  <si>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</si>
  <si>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</si>
  <si>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</si>
  <si>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</si>
  <si>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</si>
  <si>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</si>
  <si>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</si>
  <si>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</si>
  <si>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</si>
  <si>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</si>
  <si>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</si>
  <si>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</si>
  <si>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</si>
  <si>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</si>
  <si>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</si>
  <si>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</si>
  <si>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</si>
  <si>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</si>
  <si>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</si>
  <si>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</si>
  <si>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</si>
  <si>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</si>
  <si>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</si>
  <si>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</si>
  <si>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</si>
  <si>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</si>
  <si>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</si>
  <si>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</si>
  <si>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</si>
  <si>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</si>
  <si>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</si>
  <si>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</si>
  <si>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</si>
  <si>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</si>
  <si>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</si>
  <si>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</si>
  <si>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</si>
  <si>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</si>
  <si>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</si>
  <si>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</si>
  <si>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</si>
  <si>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</si>
  <si>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</si>
  <si>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</si>
  <si>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</si>
  <si>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</si>
  <si>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</si>
  <si>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</si>
  <si>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</si>
  <si>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</si>
  <si>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</si>
  <si>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</si>
  <si>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</si>
  <si>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</si>
  <si>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</si>
  <si>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</si>
  <si>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</si>
  <si>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</si>
  <si>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</si>
  <si>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</si>
  <si>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</si>
  <si>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</si>
  <si>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</si>
  <si>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</si>
  <si>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</si>
  <si>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</si>
  <si>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</si>
  <si>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</si>
  <si>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</si>
  <si>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</si>
  <si>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</si>
  <si>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</si>
  <si>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</si>
  <si>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</si>
  <si>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</si>
  <si>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</si>
  <si>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</si>
  <si>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</si>
  <si>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</si>
  <si>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</si>
  <si>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</si>
  <si>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</si>
  <si>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</si>
  <si>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</si>
  <si>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</si>
  <si>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</si>
  <si>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</si>
  <si>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</si>
  <si>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</si>
  <si>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</si>
  <si>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</si>
  <si>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</si>
  <si>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</si>
  <si>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</si>
  <si>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</si>
  <si>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</si>
  <si>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</si>
  <si>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</si>
  <si>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</si>
  <si>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</si>
  <si>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</si>
  <si>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</si>
  <si>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</si>
  <si>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</si>
  <si>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</si>
  <si>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</si>
  <si>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</si>
  <si>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</si>
  <si>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</si>
  <si>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</si>
  <si>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</si>
  <si>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</si>
  <si>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</si>
  <si>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</si>
  <si>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</si>
  <si>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</si>
  <si>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</si>
  <si>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</si>
  <si>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</si>
  <si>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</si>
  <si>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</si>
  <si>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</si>
  <si>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</si>
  <si>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</si>
  <si>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</si>
  <si>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</si>
  <si>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</si>
  <si>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</si>
  <si>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</si>
  <si>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</si>
  <si>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</si>
  <si>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</si>
  <si>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</si>
  <si>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</si>
  <si>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</si>
  <si>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</si>
  <si>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</si>
  <si>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</si>
  <si>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</si>
  <si>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</si>
  <si>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</si>
  <si>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</si>
  <si>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</si>
  <si>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</si>
  <si>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</si>
  <si>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</si>
  <si>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</si>
  <si>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</si>
  <si>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</si>
  <si>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</si>
  <si>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</si>
  <si>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</si>
  <si>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</si>
  <si>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</si>
  <si>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</si>
  <si>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</si>
  <si>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</si>
  <si>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</si>
  <si>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</si>
  <si>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</si>
  <si>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</si>
  <si>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</si>
  <si>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</si>
  <si>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</si>
  <si>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</si>
  <si>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</si>
  <si>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</si>
  <si>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</si>
  <si>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</si>
  <si>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</si>
  <si>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</si>
  <si>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</si>
  <si>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</si>
  <si>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</si>
  <si>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</si>
  <si>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</si>
  <si>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</si>
  <si>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</si>
  <si>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</si>
  <si>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</si>
  <si>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</si>
  <si>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</si>
  <si>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</si>
  <si>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</si>
  <si>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</si>
  <si>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</si>
  <si>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</si>
  <si>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</si>
  <si>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</si>
  <si>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</si>
  <si>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</si>
  <si>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</si>
  <si>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</si>
  <si>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</si>
  <si>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</si>
  <si>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</si>
  <si>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</si>
  <si>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</si>
  <si>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</si>
  <si>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</si>
  <si>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</si>
  <si>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</si>
  <si>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</si>
  <si>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</si>
  <si>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</si>
  <si>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</si>
  <si>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</si>
  <si>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</si>
  <si>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</si>
  <si>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</si>
  <si>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</si>
  <si>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</si>
  <si>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</si>
  <si>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</si>
  <si>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</si>
  <si>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</si>
  <si>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</si>
  <si>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</si>
  <si>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</si>
  <si>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</si>
  <si>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</si>
  <si>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</si>
  <si>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</si>
  <si>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</si>
  <si>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</si>
  <si>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</si>
  <si>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</si>
  <si>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</si>
  <si>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</si>
  <si>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</si>
  <si>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</si>
  <si>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</si>
  <si>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</si>
  <si>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</si>
  <si>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</si>
  <si>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</si>
  <si>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</si>
  <si>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</si>
  <si>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</si>
  <si>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</si>
  <si>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</si>
  <si>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</si>
  <si>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</si>
  <si>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</si>
  <si>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</si>
  <si>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</si>
  <si>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</si>
  <si>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</si>
  <si>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</si>
  <si>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</si>
  <si>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</si>
  <si>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</si>
  <si>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</si>
  <si>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</si>
  <si>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</si>
  <si>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</si>
  <si>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</si>
  <si>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</si>
  <si>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</si>
  <si>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</si>
  <si>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</si>
  <si>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</si>
  <si>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</si>
  <si>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</si>
  <si>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</si>
  <si>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</si>
  <si>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</si>
  <si>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</si>
  <si>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</si>
  <si>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</si>
  <si>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</si>
  <si>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</si>
  <si>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</si>
  <si>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</si>
  <si>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</si>
  <si>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</si>
  <si>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</si>
  <si>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</si>
  <si>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</si>
  <si>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</si>
  <si>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</si>
  <si>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</si>
  <si>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</si>
  <si>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</si>
  <si>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</si>
  <si>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</si>
  <si>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</si>
  <si>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</si>
  <si>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</si>
  <si>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</si>
  <si>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</si>
  <si>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</si>
  <si>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</si>
  <si>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</si>
  <si>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</si>
  <si>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</si>
  <si>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</si>
  <si>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</si>
  <si>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</si>
  <si>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</si>
  <si>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</si>
  <si>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</si>
  <si>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</si>
  <si>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</si>
  <si>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</si>
  <si>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</si>
  <si>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</si>
  <si>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</si>
  <si>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</si>
  <si>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</si>
  <si>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</si>
  <si>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</si>
  <si>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</si>
  <si>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</si>
  <si>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</si>
  <si>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</si>
  <si>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</si>
  <si>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</si>
  <si>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</si>
  <si>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</si>
  <si>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</si>
  <si>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</si>
  <si>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</si>
  <si>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</si>
  <si>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</si>
  <si>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</si>
  <si>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</si>
  <si>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</si>
  <si>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</si>
  <si>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</si>
  <si>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</si>
  <si>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</si>
  <si>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</si>
  <si>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</si>
  <si>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</si>
  <si>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</si>
  <si>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</si>
  <si>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</si>
  <si>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</si>
  <si>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</si>
  <si>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</si>
  <si>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</si>
  <si>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</si>
  <si>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</si>
  <si>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</si>
  <si>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</si>
  <si>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</si>
  <si>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</si>
  <si>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</si>
  <si>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</si>
  <si>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</si>
  <si>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</si>
  <si>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</si>
  <si>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</si>
  <si>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</si>
  <si>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</si>
  <si>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</si>
  <si>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</si>
  <si>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</si>
  <si>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</si>
  <si>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</si>
  <si>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</si>
  <si>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</si>
  <si>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</si>
  <si>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</si>
  <si>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</si>
  <si>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</si>
  <si>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</si>
  <si>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</si>
  <si>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</si>
  <si>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</si>
  <si>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</si>
  <si>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</si>
  <si>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</si>
  <si>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</si>
  <si>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</si>
  <si>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</si>
  <si>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</si>
  <si>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</si>
  <si>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</si>
  <si>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</si>
  <si>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</si>
  <si>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</si>
  <si>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</si>
  <si>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</si>
  <si>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</si>
  <si>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</si>
  <si>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</si>
  <si>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</si>
  <si>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</si>
  <si>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</si>
  <si>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</si>
  <si>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</si>
  <si>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</si>
  <si>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</si>
  <si>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</si>
  <si>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</si>
  <si>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</si>
  <si>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</si>
  <si>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</si>
  <si>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</si>
  <si>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</si>
  <si>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</si>
  <si>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</si>
  <si>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</si>
  <si>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</si>
  <si>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</si>
  <si>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</si>
  <si>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</si>
  <si>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</si>
  <si>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</si>
  <si>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</si>
  <si>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</si>
  <si>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</si>
  <si>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</si>
  <si>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</si>
  <si>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</si>
  <si>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</si>
  <si>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</si>
  <si>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</si>
  <si>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</si>
  <si>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</si>
  <si>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</si>
  <si>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</si>
  <si>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</si>
  <si>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</si>
  <si>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</si>
  <si>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</si>
  <si>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</si>
  <si>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</si>
  <si>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</si>
  <si>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</si>
  <si>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</si>
  <si>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</si>
  <si>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</si>
  <si>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</si>
  <si>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</si>
  <si>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</si>
  <si>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</si>
  <si>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</si>
  <si>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</si>
  <si>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</si>
  <si>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</si>
  <si>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</si>
  <si>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</si>
  <si>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</si>
  <si>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</si>
  <si>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</si>
  <si>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</si>
  <si>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</si>
  <si>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</si>
  <si>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</si>
  <si>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</si>
  <si>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</si>
  <si>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</si>
  <si>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</si>
  <si>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</si>
  <si>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</si>
  <si>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</si>
  <si>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</si>
  <si>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</si>
  <si>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</si>
  <si>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</si>
  <si>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</si>
  <si>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</si>
  <si>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</si>
  <si>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</si>
  <si>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</si>
  <si>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</si>
  <si>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</si>
  <si>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</si>
  <si>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</si>
  <si>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</si>
  <si>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</si>
  <si>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</si>
  <si>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</si>
  <si>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</si>
  <si>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</si>
  <si>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</si>
  <si>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</si>
  <si>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</si>
  <si>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</si>
  <si>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</si>
  <si>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</si>
  <si>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</si>
  <si>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</si>
  <si>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</si>
  <si>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</si>
  <si>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</si>
  <si>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</si>
  <si>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</si>
  <si>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</si>
  <si>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</si>
  <si>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</si>
  <si>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</si>
  <si>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</si>
  <si>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</si>
  <si>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</si>
  <si>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</si>
  <si>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</si>
  <si>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</si>
  <si>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</si>
  <si>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</si>
  <si>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</si>
  <si>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</si>
  <si>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</si>
  <si>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</si>
  <si>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</si>
  <si>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</si>
  <si>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</si>
  <si>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</si>
  <si>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</si>
  <si>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</si>
  <si>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</si>
  <si>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</si>
  <si>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</si>
  <si>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</si>
  <si>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</si>
  <si>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</si>
  <si>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</si>
  <si>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</si>
  <si>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</si>
  <si>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</si>
  <si>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</si>
  <si>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</si>
  <si>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</si>
  <si>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</si>
  <si>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</si>
  <si>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</si>
  <si>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</si>
  <si>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</si>
  <si>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</si>
  <si>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</si>
  <si>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</si>
  <si>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</si>
  <si>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</si>
  <si>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</si>
  <si>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</si>
  <si>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</si>
  <si>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</si>
  <si>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</si>
  <si>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</si>
  <si>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</si>
  <si>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</si>
  <si>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</si>
  <si>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</si>
  <si>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</si>
  <si>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</si>
  <si>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</si>
  <si>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</si>
  <si>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</si>
  <si>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</si>
  <si>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</si>
  <si>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</si>
  <si>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</si>
  <si>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</si>
  <si>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</si>
  <si>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</si>
  <si>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</si>
  <si>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</si>
  <si>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</si>
  <si>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</si>
  <si>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</si>
  <si>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</si>
  <si>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</si>
  <si>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</si>
  <si>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</si>
  <si>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</si>
  <si>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</si>
  <si>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</si>
  <si>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</si>
  <si>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</si>
  <si>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</si>
  <si>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</si>
  <si>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</si>
  <si>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</si>
  <si>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</si>
  <si>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</si>
  <si>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</si>
  <si>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</si>
  <si>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</si>
  <si>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</si>
  <si>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</si>
  <si>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</si>
  <si>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</si>
  <si>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</si>
  <si>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</si>
  <si>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</si>
  <si>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</si>
  <si>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</si>
  <si>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</si>
  <si>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</si>
  <si>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</si>
  <si>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</si>
  <si>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</si>
  <si>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</si>
  <si>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</si>
  <si>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</si>
  <si>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</si>
  <si>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</si>
  <si>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</si>
  <si>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</si>
  <si>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</si>
  <si>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</si>
  <si>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</si>
  <si>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</si>
  <si>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</si>
  <si>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</si>
  <si>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</si>
  <si>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</si>
  <si>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</si>
  <si>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</si>
  <si>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</si>
  <si>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</si>
  <si>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</si>
  <si>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</si>
  <si>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</si>
  <si>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</si>
  <si>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</si>
  <si>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</si>
  <si>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</si>
  <si>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</si>
  <si>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</si>
  <si>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</si>
  <si>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</si>
  <si>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</si>
  <si>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</si>
  <si>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</si>
  <si>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</si>
  <si>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</si>
  <si>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</si>
  <si>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</si>
  <si>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</si>
  <si>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</si>
  <si>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</si>
  <si>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</si>
  <si>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</si>
  <si>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</si>
  <si>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</si>
  <si>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</si>
  <si>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</si>
  <si>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</si>
  <si>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</si>
  <si>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</si>
  <si>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</si>
  <si>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</si>
  <si>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</si>
  <si>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</si>
  <si>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</si>
  <si>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</si>
  <si>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</si>
  <si>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</si>
  <si>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</si>
  <si>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</si>
  <si>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</si>
  <si>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</si>
  <si>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</si>
  <si>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</si>
  <si>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</si>
  <si>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</si>
  <si>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</si>
  <si>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</si>
  <si>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</si>
  <si>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</si>
  <si>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</si>
  <si>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</si>
  <si>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</si>
  <si>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</si>
  <si>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</si>
  <si>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</si>
  <si>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</si>
  <si>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</si>
  <si>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</si>
  <si>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</si>
  <si>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</si>
  <si>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</si>
  <si>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</si>
  <si>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</si>
  <si>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</si>
  <si>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</si>
  <si>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</si>
  <si>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</si>
  <si>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</si>
  <si>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</si>
  <si>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</si>
  <si>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</si>
  <si>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</si>
  <si>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</si>
  <si>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</si>
  <si>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</si>
  <si>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</si>
  <si>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</si>
  <si>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</si>
  <si>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</si>
  <si>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</si>
  <si>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</si>
  <si>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</si>
  <si>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</si>
  <si>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</si>
  <si>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</si>
  <si>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</si>
  <si>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</si>
  <si>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</si>
  <si>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</si>
  <si>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</si>
  <si>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</si>
  <si>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</si>
  <si>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</si>
  <si>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</si>
  <si>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</si>
  <si>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</si>
  <si>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</si>
  <si>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</si>
  <si>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</si>
  <si>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</si>
  <si>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</si>
  <si>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</si>
  <si>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</si>
  <si>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</si>
  <si>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</si>
  <si>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</si>
  <si>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</si>
  <si>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</si>
  <si>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</si>
  <si>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</si>
  <si>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</si>
  <si>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</si>
  <si>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</si>
  <si>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</si>
  <si>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</si>
  <si>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</si>
  <si>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</si>
  <si>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</si>
  <si>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</si>
  <si>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</si>
  <si>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</si>
  <si>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</si>
  <si>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</si>
  <si>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</si>
  <si>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</si>
  <si>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</si>
  <si>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</si>
  <si>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</si>
  <si>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</si>
  <si>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</si>
  <si>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</si>
  <si>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</si>
  <si>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</si>
  <si>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</si>
  <si>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</si>
  <si>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</si>
  <si>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</si>
  <si>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</si>
  <si>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</si>
  <si>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</si>
  <si>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</si>
  <si>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</si>
  <si>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</si>
  <si>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</si>
  <si>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</si>
  <si>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</si>
  <si>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</si>
  <si>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</si>
  <si>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</si>
  <si>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</si>
  <si>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</si>
  <si>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</si>
  <si>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</si>
  <si>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</si>
  <si>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</si>
  <si>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</si>
  <si>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</si>
  <si>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</si>
  <si>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</si>
  <si>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</si>
  <si>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</si>
  <si>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</si>
  <si>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</si>
  <si>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</si>
  <si>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</si>
  <si>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</si>
  <si>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</si>
  <si>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</si>
  <si>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</si>
  <si>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</si>
  <si>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</si>
  <si>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</si>
  <si>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</si>
  <si>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</si>
  <si>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</si>
  <si>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</si>
  <si>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</si>
  <si>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</si>
  <si>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</si>
  <si>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</si>
  <si>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</si>
  <si>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</si>
  <si>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</si>
  <si>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</si>
  <si>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</si>
  <si>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</si>
  <si>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</si>
  <si>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</si>
  <si>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</si>
  <si>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</si>
  <si>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</si>
  <si>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</si>
  <si>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</si>
  <si>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</si>
  <si>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</si>
  <si>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</si>
  <si>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</si>
  <si>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</si>
  <si>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</si>
  <si>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</si>
  <si>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</si>
  <si>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</si>
  <si>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</si>
  <si>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</si>
  <si>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</si>
  <si>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</si>
  <si>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</si>
  <si>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</si>
  <si>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</si>
  <si>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</si>
  <si>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</si>
  <si>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</si>
  <si>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</si>
  <si>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</si>
  <si>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</si>
  <si>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</si>
  <si>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</si>
  <si>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</si>
  <si>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</si>
  <si>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</si>
  <si>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</si>
  <si>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</si>
  <si>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</si>
  <si>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</si>
  <si>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</si>
  <si>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</si>
  <si>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</si>
  <si>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</si>
  <si>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</si>
  <si>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</si>
  <si>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</si>
  <si>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</si>
  <si>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</si>
  <si>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</si>
  <si>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</si>
  <si>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</si>
  <si>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</si>
  <si>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</si>
  <si>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</si>
  <si>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</si>
  <si>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</si>
  <si>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</si>
  <si>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</si>
  <si>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</si>
  <si>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</si>
  <si>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</si>
  <si>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</si>
  <si>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</si>
  <si>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</si>
  <si>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</si>
  <si>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</si>
  <si>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</si>
  <si>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</si>
  <si>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</si>
  <si>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</si>
  <si>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</si>
  <si>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</si>
  <si>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</si>
  <si>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</si>
  <si>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</si>
  <si>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</si>
  <si>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</si>
  <si>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</si>
  <si>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</si>
  <si>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</si>
  <si>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</si>
  <si>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</si>
  <si>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</si>
  <si>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</si>
  <si>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</si>
  <si>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</si>
  <si>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</si>
  <si>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</si>
  <si>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</si>
  <si>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</si>
  <si>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</si>
  <si>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</si>
  <si>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</si>
  <si>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</si>
  <si>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</si>
  <si>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</si>
  <si>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</si>
  <si>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</si>
  <si>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</si>
  <si>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</si>
  <si>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</si>
  <si>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</si>
  <si>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</si>
  <si>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</si>
  <si>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</si>
  <si>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</si>
  <si>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</si>
  <si>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</si>
  <si>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</si>
  <si>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</si>
  <si>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</si>
  <si>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</si>
  <si>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</si>
  <si>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</si>
  <si>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</si>
  <si>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</si>
  <si>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</si>
  <si>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</si>
  <si>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</si>
  <si>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</si>
  <si>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</si>
  <si>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</si>
  <si>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</si>
  <si>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</si>
  <si>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</si>
  <si>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</si>
  <si>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</si>
  <si>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</si>
  <si>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</si>
  <si>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</si>
  <si>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</si>
  <si>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</si>
  <si>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</si>
  <si>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</si>
  <si>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</si>
  <si>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</si>
  <si>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</si>
  <si>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</si>
  <si>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</si>
  <si>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</si>
  <si>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</si>
  <si>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</si>
  <si>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</si>
  <si>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</si>
  <si>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</si>
  <si>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</si>
  <si>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</si>
  <si>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</si>
  <si>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</si>
  <si>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</si>
  <si>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</si>
  <si>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</si>
  <si>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</si>
  <si>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</si>
  <si>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</si>
  <si>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</si>
  <si>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</si>
  <si>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</si>
  <si>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</si>
  <si>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</si>
  <si>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</si>
  <si>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</si>
  <si>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</si>
  <si>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</si>
  <si>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</si>
  <si>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</si>
  <si>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</si>
  <si>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</si>
  <si>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</si>
  <si>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</si>
  <si>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</si>
  <si>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</si>
  <si>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</si>
  <si>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</si>
  <si>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</si>
  <si>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</si>
  <si>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</si>
  <si>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</si>
  <si>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</si>
  <si>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</si>
  <si>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</si>
  <si>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</si>
  <si>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</si>
  <si>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</si>
  <si>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</si>
  <si>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</si>
  <si>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</si>
  <si>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</si>
  <si>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</si>
  <si>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</si>
  <si>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</si>
  <si>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</si>
  <si>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</si>
  <si>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</si>
  <si>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</si>
  <si>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</si>
  <si>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</si>
  <si>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</si>
  <si>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</si>
  <si>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</si>
  <si>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</si>
  <si>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</si>
  <si>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</si>
  <si>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</si>
  <si>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</si>
  <si>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</si>
  <si>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</si>
  <si>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</si>
  <si>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</si>
  <si>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</si>
  <si>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</si>
  <si>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</si>
  <si>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</si>
  <si>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</si>
  <si>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</si>
  <si>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</si>
  <si>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</si>
  <si>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</si>
  <si>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</si>
  <si>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</si>
  <si>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</si>
  <si>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</si>
  <si>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</si>
  <si>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</si>
  <si>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</si>
  <si>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</si>
  <si>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</si>
  <si>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</si>
  <si>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</si>
  <si>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</si>
  <si>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</si>
  <si>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</si>
  <si>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</si>
  <si>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</si>
  <si>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</si>
  <si>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</si>
  <si>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</si>
  <si>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</si>
  <si>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</si>
  <si>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</si>
  <si>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</si>
  <si>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</si>
  <si>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</si>
  <si>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</si>
  <si>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</si>
  <si>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</si>
  <si>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</si>
  <si>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</si>
  <si>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</si>
  <si>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</si>
  <si>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</si>
  <si>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</si>
  <si>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</si>
  <si>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</si>
  <si>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</si>
  <si>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</si>
  <si>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</si>
  <si>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</si>
  <si>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</si>
  <si>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</si>
  <si>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</si>
  <si>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</si>
  <si>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</si>
  <si>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</si>
  <si>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</si>
  <si>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</si>
  <si>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</si>
  <si>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</si>
  <si>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</si>
  <si>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</si>
  <si>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</si>
  <si>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</si>
  <si>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</si>
  <si>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</si>
  <si>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</si>
  <si>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</si>
  <si>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</si>
  <si>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</si>
  <si>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</si>
  <si>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</si>
  <si>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</si>
  <si>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</si>
  <si>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</si>
  <si>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</si>
  <si>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</si>
  <si>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</si>
  <si>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</si>
  <si>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</si>
  <si>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</si>
  <si>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</si>
  <si>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</si>
  <si>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</si>
  <si>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</si>
  <si>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</si>
  <si>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</si>
  <si>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</si>
  <si>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</si>
  <si>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</si>
  <si>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</si>
  <si>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</si>
  <si>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</si>
  <si>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</si>
  <si>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</si>
  <si>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</si>
  <si>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</si>
  <si>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</si>
  <si>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</si>
  <si>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</si>
  <si>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</si>
  <si>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</si>
  <si>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</si>
  <si>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</si>
  <si>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</si>
  <si>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</si>
  <si>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</si>
  <si>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</si>
  <si>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</si>
  <si>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</si>
  <si>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</si>
  <si>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</si>
  <si>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</si>
  <si>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</si>
  <si>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</si>
  <si>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</si>
  <si>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</si>
  <si>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</si>
  <si>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</si>
  <si>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</si>
  <si>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</si>
  <si>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</si>
  <si>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</si>
  <si>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</si>
  <si>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</si>
  <si>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</si>
  <si>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</si>
  <si>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</si>
  <si>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</si>
  <si>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</si>
  <si>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</si>
  <si>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</si>
  <si>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</si>
  <si>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</si>
  <si>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</si>
  <si>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</si>
  <si>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</si>
  <si>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</si>
  <si>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</si>
  <si>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</si>
  <si>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</si>
  <si>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</si>
  <si>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</si>
  <si>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</si>
  <si>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</si>
  <si>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</si>
  <si>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</si>
  <si>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</si>
  <si>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</si>
  <si>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</si>
  <si>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</si>
  <si>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</si>
  <si>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</si>
  <si>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</si>
  <si>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</si>
  <si>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</si>
  <si>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</si>
  <si>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</si>
  <si>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</si>
  <si>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</si>
  <si>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</si>
  <si>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</si>
  <si>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</si>
  <si>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</si>
  <si>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</si>
  <si>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</si>
  <si>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</si>
  <si>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</si>
  <si>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</si>
  <si>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</si>
  <si>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</si>
  <si>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</si>
  <si>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</si>
  <si>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</si>
  <si>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</si>
  <si>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</si>
  <si>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</si>
  <si>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</si>
  <si>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</si>
  <si>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</si>
  <si>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</si>
  <si>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</si>
  <si>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</si>
  <si>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</si>
  <si>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</si>
  <si>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</si>
  <si>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</si>
  <si>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</si>
  <si>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</si>
  <si>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</si>
  <si>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</si>
  <si>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</si>
  <si>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</si>
  <si>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</si>
  <si>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</si>
  <si>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</si>
  <si>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</si>
  <si>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</si>
  <si>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</si>
  <si>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</si>
  <si>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</si>
  <si>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</si>
  <si>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</si>
  <si>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</si>
  <si>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</si>
  <si>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</si>
  <si>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</si>
  <si>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</si>
  <si>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</si>
  <si>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</si>
  <si>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</si>
  <si>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</si>
  <si>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</si>
  <si>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</si>
  <si>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</si>
  <si>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</si>
  <si>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</si>
  <si>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</si>
  <si>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</si>
  <si>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</si>
  <si>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</si>
  <si>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</si>
  <si>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</si>
  <si>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</si>
  <si>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</si>
  <si>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</si>
  <si>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</si>
  <si>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</si>
  <si>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</si>
  <si>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</si>
  <si>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</si>
  <si>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</si>
  <si>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</si>
  <si>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</si>
  <si>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</si>
  <si>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</si>
  <si>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</si>
  <si>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</si>
  <si>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</si>
  <si>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</si>
  <si>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</si>
  <si>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</si>
  <si>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</si>
  <si>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</si>
  <si>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</si>
  <si>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</si>
  <si>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</si>
  <si>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</si>
  <si>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</si>
  <si>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</si>
  <si>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</si>
  <si>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</si>
  <si>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</si>
  <si>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</si>
  <si>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</si>
  <si>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</si>
  <si>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</si>
  <si>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</si>
  <si>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</si>
  <si>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</si>
  <si>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</si>
  <si>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</si>
  <si>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</si>
  <si>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</si>
  <si>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</si>
  <si>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</si>
  <si>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</si>
  <si>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</si>
  <si>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</si>
  <si>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</si>
  <si>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</si>
  <si>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</si>
  <si>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</si>
  <si>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</si>
  <si>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</si>
  <si>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</si>
  <si>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</si>
  <si>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</si>
  <si>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</si>
  <si>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</si>
  <si>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</si>
  <si>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</si>
  <si>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</si>
  <si>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</si>
  <si>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</si>
  <si>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</si>
  <si>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</si>
  <si>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</si>
  <si>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</si>
  <si>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</si>
  <si>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</si>
  <si>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</si>
  <si>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</si>
  <si>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</si>
  <si>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</si>
  <si>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</si>
  <si>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</si>
  <si>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</si>
  <si>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</si>
  <si>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</si>
  <si>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</si>
  <si>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</si>
  <si>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</si>
  <si>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</si>
  <si>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</si>
  <si>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</si>
  <si>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</si>
  <si>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</si>
  <si>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</si>
  <si>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</si>
  <si>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</si>
  <si>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</si>
  <si>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</si>
  <si>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</si>
  <si>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</si>
  <si>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</si>
  <si>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</si>
  <si>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</si>
  <si>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</si>
  <si>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</si>
  <si>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</si>
  <si>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</si>
  <si>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</si>
  <si>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</si>
  <si>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</si>
  <si>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</si>
  <si>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</si>
  <si>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</si>
  <si>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</si>
  <si>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</si>
  <si>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</si>
  <si>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</si>
  <si>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</si>
  <si>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</si>
  <si>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</si>
  <si>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</si>
  <si>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</si>
  <si>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</si>
  <si>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</si>
  <si>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</si>
  <si>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</si>
  <si>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</si>
  <si>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</si>
  <si>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</si>
  <si>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</si>
  <si>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</si>
  <si>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</si>
  <si>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</si>
  <si>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</si>
  <si>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</si>
  <si>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</si>
  <si>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</si>
  <si>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</si>
  <si>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</si>
  <si>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</si>
  <si>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</si>
  <si>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</si>
  <si>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</si>
  <si>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</si>
  <si>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</si>
  <si>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</si>
  <si>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</si>
  <si>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</si>
  <si>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</si>
  <si>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</si>
  <si>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</si>
  <si>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</si>
  <si>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</si>
  <si>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</si>
  <si>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</si>
  <si>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</si>
  <si>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</si>
  <si>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</si>
  <si>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</si>
  <si>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</si>
  <si>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</si>
  <si>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</si>
  <si>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</si>
  <si>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</si>
  <si>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</si>
  <si>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</si>
  <si>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</si>
  <si>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</si>
  <si>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</si>
  <si>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</si>
  <si>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</si>
  <si>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</si>
  <si>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</si>
  <si>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</si>
  <si>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</si>
  <si>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</si>
  <si>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</si>
  <si>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</si>
  <si>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</si>
  <si>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</si>
  <si>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</si>
  <si>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</si>
  <si>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</si>
  <si>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</si>
  <si>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</si>
  <si>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</si>
  <si>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</si>
  <si>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</si>
  <si>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</si>
  <si>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</si>
  <si>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</si>
  <si>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</si>
  <si>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</si>
  <si>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</si>
  <si>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</si>
  <si>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</si>
  <si>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</si>
  <si>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</si>
  <si>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</si>
  <si>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</si>
  <si>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</si>
  <si>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</si>
  <si>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</si>
  <si>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</si>
  <si>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</si>
  <si>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</si>
  <si>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</si>
  <si>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</si>
  <si>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</si>
  <si>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</si>
  <si>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</si>
  <si>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</si>
  <si>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</si>
  <si>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</si>
  <si>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</si>
  <si>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</si>
  <si>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</si>
  <si>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</si>
  <si>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</si>
  <si>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</si>
  <si>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</si>
  <si>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</si>
  <si>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</si>
  <si>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</si>
  <si>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</si>
  <si>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</si>
  <si>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</si>
  <si>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</si>
  <si>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</si>
  <si>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</si>
  <si>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</si>
  <si>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</si>
  <si>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</si>
  <si>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</si>
  <si>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</si>
  <si>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</si>
  <si>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</si>
  <si>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</si>
  <si>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</si>
  <si>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</si>
  <si>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</si>
  <si>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</si>
  <si>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</si>
  <si>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</si>
  <si>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</si>
  <si>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</si>
  <si>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</si>
  <si>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</si>
  <si>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</si>
  <si>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</si>
  <si>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</si>
  <si>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</si>
  <si>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</si>
  <si>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</si>
  <si>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</si>
  <si>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</si>
  <si>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</si>
  <si>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</si>
  <si>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</si>
  <si>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</si>
  <si>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</si>
  <si>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</si>
  <si>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</si>
  <si>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</si>
  <si>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</si>
  <si>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</si>
  <si>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</si>
  <si>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</si>
  <si>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</si>
  <si>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</si>
  <si>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</si>
  <si>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</si>
  <si>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</si>
  <si>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</si>
  <si>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</si>
  <si>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</si>
  <si>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</si>
  <si>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</si>
  <si>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</si>
  <si>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</si>
  <si>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</si>
  <si>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</si>
  <si>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</si>
  <si>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</si>
  <si>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</si>
  <si>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</si>
  <si>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</si>
  <si>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</si>
  <si>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</si>
  <si>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</si>
  <si>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</si>
  <si>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</si>
  <si>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</si>
  <si>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</si>
  <si>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</si>
  <si>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</si>
  <si>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</si>
  <si>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</si>
  <si>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</si>
  <si>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</si>
  <si>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</si>
  <si>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</si>
  <si>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</si>
  <si>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</si>
  <si>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</si>
  <si>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</si>
  <si>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</si>
  <si>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</si>
  <si>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</si>
  <si>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</si>
  <si>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</si>
  <si>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</si>
  <si>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</si>
  <si>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</si>
  <si>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</si>
  <si>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</si>
  <si>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</si>
  <si>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</si>
  <si>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</si>
  <si>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</si>
  <si>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</si>
  <si>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</si>
  <si>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</si>
  <si>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</si>
  <si>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</si>
  <si>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</si>
  <si>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</si>
  <si>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</si>
  <si>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</si>
  <si>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</si>
  <si>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</si>
  <si>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</si>
  <si>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</si>
  <si>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</si>
  <si>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</si>
  <si>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</si>
  <si>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</si>
  <si>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</si>
  <si>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</si>
  <si>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</si>
  <si>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</si>
  <si>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</si>
  <si>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</si>
  <si>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</si>
  <si>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</si>
  <si>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</si>
  <si>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</si>
  <si>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</si>
  <si>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</si>
  <si>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</si>
  <si>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</si>
  <si>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</si>
  <si>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</si>
  <si>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</si>
  <si>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</si>
  <si>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</si>
  <si>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</si>
  <si>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</si>
  <si>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</si>
  <si>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</si>
  <si>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</si>
  <si>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</si>
  <si>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</si>
  <si>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</si>
  <si>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</si>
  <si>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</si>
  <si>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</si>
  <si>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</si>
  <si>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</si>
  <si>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</si>
  <si>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</si>
  <si>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</si>
  <si>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</si>
  <si>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</si>
  <si>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</si>
  <si>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</si>
  <si>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</si>
  <si>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</si>
  <si>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</si>
  <si>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</si>
  <si>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</si>
  <si>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</si>
  <si>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</si>
  <si>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</si>
  <si>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</si>
  <si>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</si>
  <si>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</si>
  <si>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</si>
  <si>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</si>
  <si>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</si>
  <si>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</si>
  <si>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</si>
  <si>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</si>
  <si>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</si>
  <si>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</si>
  <si>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</si>
  <si>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</si>
  <si>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</si>
  <si>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</si>
  <si>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</si>
  <si>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</si>
  <si>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</si>
  <si>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</si>
  <si>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</si>
  <si>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</si>
  <si>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</si>
  <si>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</si>
  <si>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</si>
  <si>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</si>
  <si>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</si>
  <si>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</si>
  <si>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</si>
  <si>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</si>
  <si>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</si>
  <si>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</si>
  <si>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</si>
  <si>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</si>
  <si>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</si>
  <si>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</si>
  <si>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</si>
  <si>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</si>
  <si>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</si>
  <si>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</si>
  <si>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</si>
  <si>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</si>
  <si>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</si>
  <si>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</si>
  <si>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</si>
  <si>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</si>
  <si>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</si>
  <si>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</si>
  <si>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</si>
  <si>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</si>
  <si>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</si>
  <si>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</si>
  <si>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</si>
  <si>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</si>
  <si>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</si>
  <si>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</si>
  <si>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</si>
  <si>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</si>
  <si>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</si>
  <si>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</si>
  <si>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</si>
  <si>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</si>
  <si>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</si>
  <si>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</si>
  <si>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</si>
  <si>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</si>
  <si>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</si>
  <si>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</si>
  <si>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</si>
  <si>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</si>
  <si>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</si>
  <si>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</si>
  <si>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</si>
  <si>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</si>
  <si>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</si>
  <si>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</si>
  <si>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</si>
  <si>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</si>
  <si>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</si>
  <si>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</si>
  <si>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</si>
  <si>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</si>
  <si>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</si>
  <si>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</si>
  <si>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</si>
  <si>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</si>
  <si>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</si>
  <si>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</si>
  <si>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</si>
  <si>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</si>
  <si>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</si>
  <si>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</si>
  <si>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</si>
  <si>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</si>
  <si>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</si>
  <si>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</si>
  <si>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</si>
  <si>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</si>
  <si>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</si>
  <si>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</si>
  <si>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</si>
  <si>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</si>
  <si>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</si>
  <si>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</si>
  <si>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</si>
  <si>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</si>
  <si>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</si>
  <si>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</si>
  <si>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</si>
  <si>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</si>
  <si>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</si>
  <si>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</si>
  <si>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</si>
  <si>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</si>
  <si>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</si>
  <si>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</si>
  <si>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</si>
  <si>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</si>
  <si>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</si>
  <si>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</si>
  <si>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</si>
  <si>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</si>
  <si>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</si>
  <si>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</si>
  <si>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</si>
  <si>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</si>
  <si>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</si>
  <si>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</si>
  <si>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</si>
  <si>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</si>
  <si>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</si>
  <si>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</si>
  <si>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</si>
  <si>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</si>
  <si>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</si>
  <si>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</si>
  <si>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</si>
  <si>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</si>
  <si>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</si>
  <si>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</si>
  <si>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</si>
  <si>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</si>
  <si>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</si>
  <si>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</si>
  <si>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</si>
  <si>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</si>
  <si>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</si>
  <si>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</si>
  <si>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</si>
  <si>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</si>
  <si>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</si>
  <si>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</si>
  <si>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</si>
  <si>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</si>
  <si>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</si>
  <si>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</si>
  <si>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</si>
  <si>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</si>
  <si>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</si>
  <si>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</si>
  <si>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</si>
  <si>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</si>
  <si>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</si>
  <si>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</si>
  <si>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</si>
  <si>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</si>
  <si>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</si>
  <si>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</si>
  <si>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</si>
  <si>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</si>
  <si>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</si>
  <si>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</si>
  <si>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</si>
  <si>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</si>
  <si>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</si>
  <si>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</si>
  <si>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</si>
  <si>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</si>
  <si>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</si>
  <si>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</si>
  <si>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</si>
  <si>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</si>
  <si>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</si>
  <si>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</si>
  <si>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</si>
  <si>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</si>
  <si>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</si>
  <si>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</si>
  <si>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</si>
  <si>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</si>
  <si>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</si>
  <si>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</si>
  <si>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</si>
  <si>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</si>
  <si>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</si>
  <si>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</si>
  <si>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</si>
  <si>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</si>
  <si>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</si>
  <si>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</si>
  <si>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</si>
  <si>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</si>
  <si>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</si>
  <si>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</si>
  <si>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</si>
  <si>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</si>
  <si>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</si>
  <si>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</si>
  <si>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</si>
  <si>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</si>
  <si>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</si>
  <si>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</si>
  <si>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</si>
  <si>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</si>
  <si>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</si>
  <si>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</si>
  <si>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</si>
  <si>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</si>
  <si>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</si>
  <si>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</si>
  <si>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</si>
  <si>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</si>
  <si>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</si>
  <si>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</si>
  <si>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</si>
  <si>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</si>
  <si>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</si>
  <si>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</si>
  <si>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</si>
  <si>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</si>
  <si>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</si>
  <si>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</si>
  <si>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</si>
  <si>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</si>
  <si>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</si>
  <si>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</si>
  <si>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</si>
  <si>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</si>
  <si>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</si>
  <si>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</si>
  <si>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</si>
  <si>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</si>
  <si>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</si>
  <si>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</si>
  <si>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</si>
  <si>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</si>
  <si>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</si>
  <si>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</si>
  <si>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</si>
  <si>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</si>
  <si>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</si>
  <si>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</si>
  <si>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</si>
  <si>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</si>
  <si>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</si>
  <si>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</si>
  <si>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</si>
  <si>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</si>
  <si>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</si>
  <si>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</si>
  <si>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</si>
  <si>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</si>
  <si>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</si>
  <si>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</si>
  <si>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</si>
  <si>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</si>
  <si>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</si>
  <si>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</si>
  <si>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</si>
  <si>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</si>
  <si>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</si>
  <si>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</si>
  <si>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</si>
  <si>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</si>
  <si>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</si>
  <si>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</si>
  <si>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</si>
  <si>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</si>
  <si>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</si>
  <si>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</si>
  <si>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</si>
  <si>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</si>
  <si>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</si>
  <si>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</si>
  <si>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</si>
  <si>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</si>
  <si>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</si>
  <si>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</si>
  <si>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</si>
  <si>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</si>
  <si>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</si>
  <si>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</si>
  <si>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</si>
  <si>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</si>
  <si>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</si>
  <si>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</si>
  <si>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</si>
  <si>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</si>
  <si>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</si>
  <si>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</si>
  <si>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</si>
  <si>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</si>
  <si>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</si>
  <si>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</si>
  <si>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</si>
  <si>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</si>
  <si>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</si>
  <si>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</si>
  <si>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</si>
  <si>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</si>
  <si>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</si>
  <si>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</si>
  <si>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</si>
  <si>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</si>
  <si>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</si>
  <si>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</si>
  <si>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</si>
  <si>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</si>
  <si>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</si>
  <si>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</si>
  <si>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</si>
  <si>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</si>
  <si>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</si>
  <si>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</si>
  <si>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</si>
  <si>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</si>
  <si>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</si>
  <si>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</si>
  <si>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</si>
  <si>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</si>
  <si>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</si>
  <si>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</si>
  <si>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</si>
  <si>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</si>
  <si>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</si>
  <si>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</si>
  <si>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</si>
  <si>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</si>
  <si>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</si>
  <si>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</si>
  <si>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</si>
  <si>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</si>
  <si>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</si>
  <si>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</si>
  <si>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</si>
  <si>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</si>
  <si>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</si>
  <si>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</si>
  <si>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</si>
  <si>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</si>
  <si>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</si>
  <si>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</si>
  <si>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</si>
  <si>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</si>
  <si>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</si>
  <si>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</si>
  <si>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</si>
  <si>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</si>
  <si>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</si>
  <si>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</si>
  <si>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</si>
  <si>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</si>
  <si>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</si>
  <si>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</si>
  <si>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</si>
  <si>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</si>
  <si>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</si>
  <si>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</si>
  <si>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</si>
  <si>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</si>
  <si>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</si>
  <si>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</si>
  <si>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</si>
  <si>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</si>
  <si>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</si>
  <si>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</si>
  <si>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</si>
  <si>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</si>
  <si>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</si>
  <si>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</si>
  <si>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</si>
  <si>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</si>
  <si>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</si>
  <si>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</si>
  <si>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</si>
  <si>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</si>
  <si>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</si>
  <si>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</si>
  <si>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</si>
  <si>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</si>
  <si>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</si>
  <si>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</si>
  <si>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</si>
  <si>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</si>
  <si>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</si>
  <si>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</si>
  <si>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</si>
  <si>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</si>
  <si>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</si>
  <si>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</si>
  <si>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</si>
  <si>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</si>
  <si>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</si>
  <si>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</si>
  <si>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</si>
  <si>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</si>
  <si>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</si>
  <si>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</si>
  <si>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</si>
  <si>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</si>
  <si>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</si>
  <si>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</si>
  <si>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</si>
  <si>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</si>
  <si>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</si>
  <si>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</si>
  <si>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</si>
  <si>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</si>
  <si>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</si>
  <si>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</si>
  <si>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</si>
  <si>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</si>
  <si>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</si>
  <si>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</si>
  <si>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</si>
  <si>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</si>
  <si>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</si>
  <si>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</si>
  <si>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</si>
  <si>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</si>
  <si>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</si>
  <si>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</si>
  <si>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</si>
  <si>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</si>
  <si>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</si>
  <si>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</si>
  <si>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</si>
  <si>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</si>
  <si>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</si>
  <si>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</si>
  <si>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</si>
  <si>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</si>
  <si>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</si>
  <si>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</si>
  <si>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</si>
  <si>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</si>
  <si>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</si>
  <si>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</si>
  <si>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</si>
  <si>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</si>
  <si>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</si>
  <si>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</si>
  <si>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</si>
  <si>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</si>
  <si>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</si>
  <si>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</si>
  <si>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</si>
  <si>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</si>
  <si>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</si>
  <si>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</si>
  <si>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</si>
  <si>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</si>
  <si>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</si>
  <si>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</si>
  <si>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</si>
  <si>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</si>
  <si>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</si>
  <si>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</si>
  <si>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</si>
  <si>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</si>
  <si>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</si>
  <si>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</si>
  <si>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</si>
  <si>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</si>
  <si>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</si>
  <si>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</si>
  <si>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</si>
  <si>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</si>
  <si>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</si>
  <si>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</si>
  <si>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</si>
  <si>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</si>
  <si>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</si>
  <si>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</si>
  <si>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</si>
  <si>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</si>
  <si>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</si>
  <si>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</si>
  <si>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</si>
  <si>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</si>
  <si>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</si>
  <si>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</si>
  <si>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</si>
  <si>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</si>
  <si>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</si>
  <si>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</si>
  <si>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</si>
  <si>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</si>
  <si>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</si>
  <si>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</si>
  <si>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</si>
  <si>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</si>
  <si>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</si>
  <si>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</si>
  <si>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</si>
  <si>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</si>
  <si>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</si>
  <si>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</si>
  <si>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</si>
  <si>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</si>
  <si>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</si>
  <si>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</si>
  <si>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</si>
  <si>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</si>
  <si>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</si>
  <si>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</si>
  <si>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</si>
  <si>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</si>
  <si>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</si>
  <si>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</si>
  <si>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</si>
  <si>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</si>
  <si>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</si>
  <si>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</si>
  <si>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</si>
  <si>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</si>
  <si>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</si>
  <si>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</si>
  <si>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</si>
  <si>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</si>
  <si>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</si>
  <si>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</si>
  <si>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</si>
  <si>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</si>
  <si>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</si>
  <si>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</si>
  <si>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</si>
  <si>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</si>
  <si>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</si>
  <si>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</si>
  <si>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</si>
  <si>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</si>
  <si>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</si>
  <si>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</si>
  <si>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</si>
  <si>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</si>
  <si>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</si>
  <si>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</si>
  <si>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</si>
  <si>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</si>
  <si>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</si>
  <si>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</si>
  <si>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</si>
  <si>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</si>
  <si>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</si>
  <si>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</si>
  <si>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</si>
  <si>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</si>
  <si>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</si>
  <si>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</si>
  <si>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</si>
  <si>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</si>
  <si>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</si>
  <si>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</si>
  <si>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</si>
  <si>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</si>
  <si>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</si>
  <si>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</si>
  <si>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</si>
  <si>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</si>
  <si>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</si>
  <si>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</si>
  <si>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</si>
  <si>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</si>
  <si>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</si>
  <si>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</si>
  <si>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</si>
  <si>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</si>
  <si>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</si>
  <si>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</si>
  <si>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</si>
  <si>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</si>
  <si>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</si>
  <si>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</si>
  <si>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</si>
  <si>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</si>
  <si>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</si>
  <si>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</si>
  <si>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</si>
  <si>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</si>
  <si>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</si>
  <si>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</si>
  <si>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</si>
  <si>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</si>
  <si>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</si>
  <si>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</si>
  <si>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</si>
  <si>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</si>
  <si>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</si>
  <si>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</si>
  <si>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</si>
  <si>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</si>
  <si>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</si>
  <si>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</si>
  <si>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</si>
  <si>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</si>
  <si>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</si>
  <si>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</si>
  <si>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</si>
  <si>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</si>
  <si>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</si>
  <si>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</si>
  <si>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</si>
  <si>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</si>
  <si>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</si>
  <si>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</si>
  <si>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</si>
  <si>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</si>
  <si>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</si>
  <si>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</si>
  <si>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</si>
  <si>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</si>
  <si>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</si>
  <si>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</si>
  <si>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</si>
  <si>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</si>
  <si>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</si>
  <si>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</si>
  <si>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</si>
  <si>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</si>
  <si>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</si>
  <si>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</si>
  <si>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</si>
  <si>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</si>
  <si>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</si>
  <si>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</si>
  <si>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</si>
  <si>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</si>
  <si>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</si>
  <si>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</si>
  <si>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</si>
  <si>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</si>
  <si>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</si>
  <si>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</si>
  <si>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</si>
  <si>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</si>
  <si>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</si>
  <si>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</si>
  <si>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</si>
  <si>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</si>
  <si>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</si>
  <si>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</si>
  <si>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</si>
  <si>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</si>
  <si>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</si>
  <si>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</si>
  <si>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</si>
  <si>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</si>
  <si>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</si>
  <si>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</si>
  <si>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</si>
  <si>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</si>
  <si>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</si>
  <si>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</si>
  <si>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</si>
  <si>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</si>
  <si>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</si>
  <si>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</si>
  <si>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</si>
  <si>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</si>
  <si>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</si>
  <si>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</si>
  <si>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</si>
  <si>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</si>
  <si>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</si>
  <si>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</si>
  <si>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</si>
  <si>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</si>
  <si>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</si>
  <si>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</si>
  <si>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</si>
  <si>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</si>
  <si>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</si>
  <si>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</si>
  <si>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</si>
  <si>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</si>
  <si>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</si>
  <si>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</si>
  <si>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</si>
  <si>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</si>
  <si>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</si>
  <si>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</si>
  <si>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</si>
  <si>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</si>
  <si>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</si>
  <si>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</si>
  <si>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</si>
  <si>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</si>
  <si>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</si>
  <si>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</si>
  <si>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</si>
  <si>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</si>
  <si>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</si>
  <si>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</si>
  <si>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</si>
  <si>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</si>
  <si>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</si>
  <si>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</si>
  <si>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</si>
  <si>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</si>
  <si>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</si>
  <si>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</si>
  <si>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</si>
  <si>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</si>
  <si>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</si>
  <si>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</si>
  <si>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</si>
  <si>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</si>
  <si>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</si>
  <si>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</si>
  <si>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</si>
  <si>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</si>
  <si>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</si>
  <si>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</si>
  <si>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</si>
  <si>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</si>
  <si>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</si>
  <si>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</si>
  <si>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</si>
  <si>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</si>
  <si>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</si>
  <si>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</si>
  <si>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</si>
  <si>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</si>
  <si>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</si>
  <si>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</si>
  <si>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</si>
  <si>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</si>
  <si>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</si>
  <si>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</si>
  <si>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</si>
  <si>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</si>
  <si>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</si>
  <si>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</si>
  <si>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</si>
  <si>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</si>
  <si>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</si>
  <si>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</si>
  <si>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</si>
  <si>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</si>
  <si>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</si>
  <si>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</si>
  <si>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</si>
  <si>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</si>
  <si>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</si>
  <si>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</si>
  <si>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</si>
  <si>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</si>
  <si>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</si>
  <si>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</si>
  <si>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</si>
  <si>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</si>
  <si>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</si>
  <si>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</si>
  <si>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</si>
  <si>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</si>
  <si>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</si>
  <si>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</si>
  <si>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</si>
  <si>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</si>
  <si>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</si>
  <si>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</si>
  <si>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</si>
  <si>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</si>
  <si>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</si>
  <si>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</si>
  <si>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</si>
  <si>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</si>
  <si>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</si>
  <si>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</si>
  <si>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</si>
  <si>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</si>
  <si>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</si>
  <si>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</si>
  <si>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</si>
  <si>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</si>
  <si>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</si>
  <si>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</si>
  <si>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</si>
  <si>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</si>
  <si>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</si>
  <si>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</si>
  <si>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</si>
  <si>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</si>
  <si>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</si>
  <si>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</si>
  <si>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</si>
  <si>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</si>
  <si>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</si>
  <si>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</si>
  <si>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</si>
  <si>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</si>
  <si>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</si>
  <si>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</si>
  <si>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</si>
  <si>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</si>
  <si>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</si>
  <si>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</si>
  <si>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</si>
  <si>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</si>
  <si>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</si>
  <si>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</si>
  <si>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</si>
  <si>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</si>
  <si>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</si>
  <si>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</si>
  <si>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</si>
  <si>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</si>
  <si>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</si>
  <si>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</si>
  <si>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</si>
  <si>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</si>
  <si>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</si>
  <si>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</si>
  <si>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</si>
  <si>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</si>
  <si>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</si>
  <si>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</si>
  <si>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</si>
  <si>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</si>
  <si>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</si>
  <si>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</si>
  <si>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</si>
  <si>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</si>
  <si>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</si>
  <si>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</si>
  <si>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</si>
  <si>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</si>
  <si>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</si>
  <si>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</si>
  <si>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</si>
  <si>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</si>
  <si>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</si>
  <si>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</si>
  <si>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</si>
  <si>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</si>
  <si>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</si>
  <si>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</si>
  <si>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</si>
  <si>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</si>
  <si>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</si>
  <si>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</si>
  <si>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</si>
  <si>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</si>
  <si>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</si>
  <si>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</si>
  <si>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</si>
  <si>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</si>
  <si>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</si>
  <si>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</si>
  <si>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</si>
  <si>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</si>
  <si>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</si>
  <si>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</si>
  <si>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</si>
  <si>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</si>
  <si>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</si>
  <si>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</si>
  <si>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</si>
  <si>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</si>
  <si>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</si>
  <si>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</si>
  <si>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</si>
  <si>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</si>
  <si>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</si>
  <si>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</si>
  <si>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</si>
  <si>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</si>
  <si>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</si>
  <si>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</si>
  <si>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</si>
  <si>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</si>
  <si>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</si>
  <si>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</si>
  <si>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</si>
  <si>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</si>
  <si>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</si>
  <si>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</si>
  <si>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</si>
  <si>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</si>
  <si>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</si>
  <si>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</si>
  <si>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</si>
  <si>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</si>
  <si>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</si>
  <si>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</si>
  <si>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</si>
  <si>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</si>
  <si>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</si>
  <si>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</si>
  <si>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</si>
  <si>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</si>
  <si>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</si>
  <si>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</si>
  <si>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</si>
  <si>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</si>
  <si>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</si>
  <si>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</si>
  <si>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</si>
  <si>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</si>
  <si>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</si>
  <si>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</si>
  <si>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</si>
  <si>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</si>
  <si>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</si>
  <si>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</si>
  <si>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</si>
  <si>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</si>
  <si>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</si>
  <si>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</si>
  <si>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</si>
  <si>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</si>
  <si>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</si>
  <si>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</si>
  <si>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</si>
  <si>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</si>
  <si>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</si>
  <si>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</si>
  <si>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</si>
  <si>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</si>
  <si>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</si>
  <si>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</si>
  <si>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</si>
  <si>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</si>
  <si>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</si>
  <si>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</si>
  <si>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</si>
  <si>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</si>
  <si>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</si>
  <si>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</si>
  <si>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</si>
  <si>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</si>
  <si>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</si>
  <si>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</si>
  <si>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</si>
  <si>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</si>
  <si>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</si>
  <si>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</si>
  <si>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</si>
  <si>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</si>
  <si>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</si>
  <si>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</si>
  <si>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</si>
  <si>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</si>
  <si>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</si>
  <si>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</si>
  <si>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</si>
  <si>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</si>
  <si>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</si>
  <si>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</si>
  <si>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</si>
  <si>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</si>
  <si>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</si>
  <si>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</si>
  <si>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</si>
  <si>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</si>
  <si>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</si>
  <si>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</si>
  <si>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</si>
  <si>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</si>
  <si>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</si>
  <si>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</si>
  <si>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</si>
  <si>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</si>
  <si>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</si>
  <si>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</si>
  <si>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</si>
  <si>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</si>
  <si>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</si>
  <si>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</si>
  <si>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</si>
  <si>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</si>
  <si>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</si>
  <si>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</si>
  <si>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</si>
  <si>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</si>
  <si>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</si>
  <si>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</si>
  <si>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</si>
  <si>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</si>
  <si>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</si>
  <si>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</si>
  <si>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</si>
  <si>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</si>
  <si>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</si>
  <si>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</si>
  <si>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</si>
  <si>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</si>
  <si>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</si>
  <si>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</si>
  <si>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</si>
  <si>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</si>
  <si>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</si>
  <si>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</si>
  <si>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</si>
  <si>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</si>
  <si>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</si>
  <si>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</si>
  <si>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</si>
  <si>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</si>
  <si>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</si>
  <si>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</si>
  <si>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</si>
  <si>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</si>
  <si>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</si>
  <si>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</si>
  <si>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</si>
  <si>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</si>
  <si>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</si>
  <si>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</si>
  <si>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</si>
  <si>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</si>
  <si>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</si>
  <si>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</si>
  <si>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</si>
  <si>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</si>
  <si>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</si>
  <si>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</si>
  <si>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</si>
  <si>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</si>
  <si>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</si>
  <si>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</si>
  <si>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</si>
  <si>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</si>
  <si>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</si>
  <si>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</si>
  <si>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</si>
  <si>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</si>
  <si>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</si>
  <si>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</si>
  <si>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</si>
  <si>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</si>
  <si>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</si>
  <si>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</si>
  <si>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</si>
  <si>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</si>
  <si>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</si>
  <si>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</si>
  <si>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</si>
  <si>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</si>
  <si>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</si>
  <si>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</si>
  <si>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</si>
  <si>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</si>
  <si>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</si>
  <si>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</si>
  <si>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</si>
  <si>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</si>
  <si>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</si>
  <si>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</si>
  <si>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</si>
  <si>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</si>
  <si>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</si>
  <si>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</si>
  <si>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</si>
  <si>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</si>
  <si>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</si>
  <si>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</si>
  <si>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</si>
  <si>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</si>
  <si>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</si>
  <si>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</si>
  <si>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</si>
  <si>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</si>
  <si>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</si>
  <si>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</si>
  <si>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</si>
  <si>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</si>
  <si>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</si>
  <si>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</si>
  <si>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</si>
  <si>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</si>
  <si>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</si>
  <si>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</si>
  <si>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</si>
  <si>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</si>
  <si>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</si>
  <si>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</si>
  <si>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</si>
  <si>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</si>
  <si>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</si>
  <si>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</si>
  <si>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</si>
  <si>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</si>
  <si>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</si>
  <si>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</si>
  <si>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</si>
  <si>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</si>
  <si>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</si>
  <si>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</si>
  <si>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</si>
  <si>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</si>
  <si>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</si>
  <si>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</si>
  <si>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</si>
  <si>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</si>
  <si>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</si>
  <si>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</si>
  <si>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</si>
  <si>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</si>
  <si>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</si>
  <si>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</si>
  <si>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</si>
  <si>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</si>
  <si>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</si>
  <si>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</si>
  <si>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</si>
  <si>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</si>
  <si>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</si>
  <si>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</si>
  <si>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</si>
  <si>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</si>
  <si>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</si>
  <si>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</si>
  <si>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</si>
  <si>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</si>
  <si>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</si>
  <si>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</si>
  <si>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</si>
  <si>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</si>
  <si>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</si>
  <si>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</si>
  <si>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</si>
  <si>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</si>
  <si>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</si>
  <si>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</si>
  <si>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</si>
  <si>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</si>
  <si>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</si>
  <si>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</si>
  <si>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</si>
  <si>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</si>
  <si>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</si>
  <si>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</si>
  <si>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</si>
  <si>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</si>
  <si>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</si>
  <si>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</si>
  <si>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</si>
  <si>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</si>
  <si>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</si>
  <si>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</si>
  <si>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</si>
  <si>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</si>
  <si>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</si>
  <si>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</si>
  <si>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</si>
  <si>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</si>
  <si>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</si>
  <si>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</si>
  <si>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</si>
  <si>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</si>
  <si>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</si>
  <si>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</si>
  <si>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</si>
  <si>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</si>
  <si>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</si>
  <si>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</si>
  <si>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</si>
  <si>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</si>
  <si>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</si>
  <si>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</si>
  <si>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</si>
  <si>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</si>
  <si>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</si>
  <si>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</si>
  <si>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</si>
  <si>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</si>
  <si>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</si>
  <si>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</si>
  <si>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</si>
  <si>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</si>
  <si>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</si>
  <si>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</si>
  <si>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</si>
  <si>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</si>
  <si>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</si>
  <si>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</si>
  <si>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</si>
  <si>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</si>
  <si>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</si>
  <si>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</si>
  <si>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</si>
  <si>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</si>
  <si>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</si>
  <si>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</si>
  <si>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</si>
  <si>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</si>
  <si>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</si>
  <si>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</si>
  <si>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</si>
  <si>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</si>
  <si>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</si>
  <si>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</si>
  <si>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</si>
  <si>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</si>
  <si>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</si>
  <si>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</si>
  <si>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</si>
  <si>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</si>
  <si>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</si>
  <si>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</si>
  <si>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</si>
  <si>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</si>
  <si>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</si>
  <si>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</si>
  <si>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</si>
  <si>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</si>
  <si>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</si>
  <si>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</si>
  <si>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</si>
  <si>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</si>
  <si>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</si>
  <si>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</si>
  <si>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</si>
  <si>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</si>
  <si>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</si>
  <si>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</si>
  <si>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</si>
  <si>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</si>
  <si>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</si>
  <si>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</si>
  <si>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</si>
  <si>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</si>
  <si>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</si>
  <si>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</si>
  <si>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</si>
  <si>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</si>
  <si>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</si>
  <si>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</si>
  <si>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</si>
  <si>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</si>
  <si>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</si>
  <si>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</si>
  <si>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</si>
  <si>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</si>
  <si>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</si>
  <si>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</si>
  <si>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</si>
  <si>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</si>
  <si>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</si>
  <si>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</si>
  <si>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</si>
  <si>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</si>
  <si>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</si>
  <si>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</si>
  <si>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</si>
  <si>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</si>
  <si>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</si>
  <si>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</si>
  <si>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</si>
  <si>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</si>
  <si>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</si>
  <si>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</si>
  <si>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</si>
  <si>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</si>
  <si>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</si>
  <si>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</si>
  <si>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</si>
  <si>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</si>
  <si>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</si>
  <si>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</si>
  <si>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</si>
  <si>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</si>
  <si>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</si>
  <si>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</si>
  <si>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</si>
  <si>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</si>
  <si>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</si>
  <si>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</si>
  <si>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</si>
  <si>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</si>
  <si>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</si>
  <si>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</si>
  <si>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</si>
  <si>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</si>
  <si>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</si>
  <si>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</si>
  <si>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</si>
  <si>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</si>
  <si>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</si>
  <si>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</si>
  <si>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</si>
  <si>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</si>
  <si>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</si>
  <si>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</si>
  <si>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</si>
  <si>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</si>
  <si>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</si>
  <si>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</si>
  <si>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</si>
  <si>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</si>
  <si>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</si>
  <si>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</si>
  <si>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</si>
  <si>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</si>
  <si>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</si>
  <si>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</si>
  <si>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</si>
  <si>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</si>
  <si>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</si>
  <si>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</si>
  <si>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</si>
  <si>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</si>
  <si>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</si>
  <si>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</si>
  <si>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</si>
  <si>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</si>
  <si>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</si>
  <si>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</si>
  <si>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</si>
  <si>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</si>
  <si>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</si>
  <si>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</si>
  <si>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</si>
  <si>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</si>
  <si>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</si>
  <si>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</si>
  <si>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</si>
  <si>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</si>
  <si>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</si>
  <si>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</si>
  <si>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</si>
  <si>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</si>
  <si>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</si>
  <si>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</si>
  <si>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</si>
  <si>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</si>
  <si>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</si>
  <si>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</si>
  <si>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</si>
  <si>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</si>
  <si>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</si>
  <si>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</si>
  <si>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</si>
  <si>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</si>
  <si>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</si>
  <si>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</si>
  <si>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</si>
  <si>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</si>
  <si>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</si>
  <si>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</si>
  <si>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</si>
  <si>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</si>
  <si>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</si>
  <si>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</si>
  <si>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</si>
  <si>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</si>
  <si>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</si>
  <si>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</si>
  <si>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</si>
  <si>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</si>
  <si>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</si>
  <si>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</si>
  <si>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</si>
  <si>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</si>
  <si>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</si>
  <si>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</si>
  <si>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</si>
  <si>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</si>
  <si>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</si>
  <si>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</si>
  <si>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</si>
  <si>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</si>
  <si>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</si>
  <si>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</si>
  <si>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</si>
  <si>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</si>
  <si>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</si>
  <si>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</si>
  <si>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</si>
  <si>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</si>
  <si>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</si>
  <si>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</si>
  <si>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</si>
  <si>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</si>
  <si>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</si>
  <si>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</si>
  <si>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</si>
  <si>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</si>
  <si>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</si>
  <si>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</si>
  <si>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</si>
  <si>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</si>
  <si>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</si>
  <si>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</si>
  <si>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</si>
  <si>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</si>
  <si>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</si>
  <si>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</si>
  <si>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</si>
  <si>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</si>
  <si>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</si>
  <si>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</si>
  <si>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</si>
  <si>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</si>
  <si>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</si>
  <si>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</si>
  <si>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</si>
  <si>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</si>
  <si>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</si>
  <si>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</si>
  <si>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</si>
  <si>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</si>
  <si>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</si>
  <si>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</si>
  <si>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</si>
  <si>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</si>
  <si>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</si>
  <si>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</si>
  <si>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</si>
  <si>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</si>
  <si>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</si>
  <si>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</si>
  <si>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</si>
  <si>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</si>
  <si>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</si>
  <si>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</si>
  <si>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</si>
  <si>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</si>
  <si>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</si>
  <si>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</si>
  <si>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</si>
  <si>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</si>
  <si>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</si>
  <si>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</si>
  <si>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</si>
  <si>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</si>
  <si>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</si>
  <si>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</si>
  <si>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</si>
  <si>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</si>
  <si>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</si>
  <si>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</si>
  <si>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</si>
  <si>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</si>
  <si>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</si>
  <si>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</si>
  <si>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</si>
  <si>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</si>
  <si>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</si>
  <si>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</si>
  <si>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</si>
  <si>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</si>
  <si>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</si>
  <si>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</si>
  <si>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</si>
  <si>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</si>
  <si>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</si>
  <si>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</si>
  <si>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</si>
  <si>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</si>
  <si>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</si>
  <si>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</si>
  <si>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</si>
  <si>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</si>
  <si>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</si>
  <si>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</si>
  <si>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</si>
  <si>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</si>
  <si>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</si>
  <si>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</si>
  <si>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</si>
  <si>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</si>
  <si>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</si>
  <si>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</si>
  <si>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</si>
  <si>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</si>
  <si>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</si>
  <si>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</si>
  <si>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</si>
  <si>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</si>
  <si>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</si>
  <si>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</si>
  <si>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</si>
  <si>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</si>
  <si>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</si>
  <si>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</si>
  <si>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</si>
  <si>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</si>
  <si>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</si>
  <si>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</si>
  <si>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</si>
  <si>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</si>
  <si>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</si>
  <si>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</si>
  <si>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</si>
  <si>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</si>
  <si>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</si>
  <si>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</si>
  <si>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</si>
  <si>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</si>
  <si>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</si>
  <si>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</si>
  <si>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</si>
  <si>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</si>
  <si>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</si>
  <si>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</si>
  <si>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</si>
  <si>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</si>
  <si>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</si>
  <si>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</si>
  <si>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</si>
  <si>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</si>
  <si>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</si>
  <si>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</si>
  <si>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</si>
  <si>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</si>
  <si>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</si>
  <si>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</si>
  <si>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</si>
  <si>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</si>
  <si>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</si>
  <si>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</si>
  <si>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</si>
  <si>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</si>
  <si>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</si>
  <si>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</si>
  <si>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</si>
  <si>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</si>
  <si>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</si>
  <si>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</si>
  <si>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</si>
  <si>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</si>
  <si>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</si>
  <si>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</si>
  <si>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</si>
  <si>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</si>
  <si>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</si>
  <si>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</si>
  <si>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</si>
  <si>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</si>
  <si>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</si>
  <si>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</si>
  <si>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</si>
  <si>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</si>
  <si>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</si>
  <si>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</si>
  <si>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</si>
  <si>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</si>
  <si>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</si>
  <si>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</si>
  <si>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</si>
  <si>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</si>
  <si>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</si>
  <si>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</si>
  <si>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</si>
  <si>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</si>
  <si>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</si>
  <si>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</si>
  <si>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</si>
  <si>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</si>
  <si>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</si>
  <si>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</si>
  <si>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</si>
  <si>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</si>
  <si>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</si>
  <si>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</si>
  <si>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</si>
  <si>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</si>
  <si>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</si>
  <si>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</si>
  <si>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</si>
  <si>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</si>
  <si>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</si>
  <si>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</si>
  <si>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</si>
  <si>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</si>
  <si>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</si>
  <si>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</si>
  <si>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</si>
  <si>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</si>
  <si>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</si>
  <si>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</si>
  <si>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</si>
  <si>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</si>
  <si>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</si>
  <si>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</si>
  <si>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</si>
  <si>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</si>
  <si>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</si>
  <si>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</si>
  <si>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</si>
  <si>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</si>
  <si>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</si>
  <si>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</si>
  <si>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</si>
  <si>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</si>
  <si>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</si>
  <si>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</si>
  <si>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</si>
  <si>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</si>
  <si>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</si>
  <si>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</si>
  <si>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</si>
  <si>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</si>
  <si>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</si>
  <si>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</si>
  <si>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</si>
  <si>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</si>
  <si>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</si>
  <si>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</si>
  <si>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</si>
  <si>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</si>
  <si>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</si>
  <si>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</si>
  <si>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</si>
  <si>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</si>
  <si>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</si>
  <si>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</si>
  <si>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</si>
  <si>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</si>
  <si>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</si>
  <si>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</si>
  <si>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</si>
  <si>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</si>
  <si>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</si>
  <si>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</si>
  <si>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</si>
  <si>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</si>
  <si>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</si>
  <si>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</si>
  <si>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</si>
  <si>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</si>
  <si>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</si>
  <si>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</si>
  <si>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</si>
  <si>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</si>
  <si>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</si>
  <si>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</si>
  <si>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</si>
  <si>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</si>
  <si>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</si>
  <si>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</si>
  <si>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</si>
  <si>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</si>
  <si>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</si>
  <si>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</si>
  <si>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</si>
  <si>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</si>
  <si>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</si>
  <si>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</si>
  <si>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</si>
  <si>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</si>
  <si>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</si>
  <si>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</si>
  <si>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</si>
  <si>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</si>
  <si>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</si>
  <si>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</si>
  <si>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</si>
  <si>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</si>
  <si>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</si>
  <si>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</si>
  <si>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</si>
  <si>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</si>
  <si>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</si>
  <si>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</si>
  <si>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</si>
  <si>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</si>
  <si>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</si>
  <si>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</si>
  <si>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</si>
  <si>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</si>
  <si>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</si>
  <si>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</si>
  <si>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</si>
  <si>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</si>
  <si>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</si>
  <si>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</si>
  <si>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</si>
  <si>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</si>
  <si>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</si>
  <si>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</si>
  <si>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</si>
  <si>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</si>
  <si>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</si>
  <si>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</si>
  <si>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</si>
  <si>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</si>
  <si>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</si>
  <si>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</si>
  <si>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</si>
  <si>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</si>
  <si>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</si>
  <si>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</si>
  <si>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</si>
  <si>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</si>
  <si>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</si>
  <si>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</si>
  <si>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</si>
  <si>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</si>
  <si>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</si>
  <si>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</si>
  <si>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</si>
  <si>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</si>
  <si>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</si>
  <si>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</si>
  <si>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</si>
  <si>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</si>
  <si>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</si>
  <si>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</si>
  <si>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</si>
  <si>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</si>
  <si>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</si>
  <si>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</si>
  <si>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</si>
  <si>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</si>
  <si>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</si>
  <si>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</si>
  <si>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</si>
  <si>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</si>
  <si>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</si>
  <si>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</si>
  <si>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</si>
  <si>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</si>
  <si>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</si>
  <si>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</si>
  <si>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</si>
  <si>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</si>
  <si>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</si>
  <si>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</si>
  <si>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</si>
  <si>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</si>
  <si>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</si>
  <si>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</si>
  <si>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</si>
  <si>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</si>
  <si>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</si>
  <si>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</si>
  <si>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</si>
  <si>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</si>
  <si>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</si>
  <si>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</si>
  <si>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</si>
  <si>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</si>
  <si>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</si>
  <si>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</si>
  <si>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</si>
  <si>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</si>
  <si>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</si>
  <si>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</si>
  <si>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</si>
  <si>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</si>
  <si>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</si>
  <si>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</si>
  <si>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</si>
  <si>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</si>
  <si>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</si>
  <si>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</si>
  <si>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</si>
  <si>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</si>
  <si>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</si>
  <si>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</si>
  <si>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</si>
  <si>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</si>
  <si>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</si>
  <si>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</si>
  <si>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</si>
  <si>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</si>
  <si>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</si>
  <si>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</si>
  <si>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</si>
  <si>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</si>
  <si>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</si>
  <si>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</si>
  <si>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</si>
  <si>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</si>
  <si>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</si>
  <si>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</si>
  <si>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</si>
  <si>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</si>
  <si>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</si>
  <si>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</si>
  <si>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</si>
  <si>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</si>
  <si>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</si>
  <si>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</si>
  <si>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</si>
  <si>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</si>
  <si>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</si>
  <si>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</si>
  <si>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</si>
  <si>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</si>
  <si>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</si>
  <si>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</si>
  <si>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</si>
  <si>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</si>
  <si>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</si>
  <si>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</si>
  <si>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</si>
  <si>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</si>
  <si>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</si>
  <si>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</si>
  <si>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</si>
  <si>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</si>
  <si>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</si>
  <si>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</si>
  <si>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</si>
  <si>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</si>
  <si>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</si>
  <si>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</si>
  <si>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</si>
  <si>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</si>
  <si>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</si>
  <si>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</si>
  <si>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</si>
  <si>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</si>
  <si>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</si>
  <si>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</si>
  <si>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</si>
  <si>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</si>
  <si>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</si>
  <si>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</si>
  <si>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</si>
  <si>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</si>
  <si>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</si>
  <si>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</si>
  <si>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</si>
  <si>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</si>
  <si>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</si>
  <si>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</si>
  <si>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</si>
  <si>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</si>
  <si>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</si>
  <si>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</si>
  <si>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</si>
  <si>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</si>
  <si>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</si>
  <si>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</si>
  <si>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</si>
  <si>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</si>
  <si>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</si>
  <si>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</si>
  <si>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</si>
  <si>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</si>
  <si>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</si>
  <si>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</si>
  <si>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</si>
  <si>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</si>
  <si>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</si>
  <si>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</si>
  <si>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</si>
  <si>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</si>
  <si>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</si>
  <si>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</si>
  <si>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</si>
  <si>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</si>
  <si>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</si>
  <si>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</si>
  <si>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</si>
  <si>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</si>
  <si>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</si>
  <si>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</si>
  <si>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</si>
  <si>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</si>
  <si>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</si>
  <si>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</si>
  <si>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</si>
  <si>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</si>
  <si>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</si>
  <si>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</si>
  <si>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</si>
  <si>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</si>
  <si>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</si>
  <si>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</si>
  <si>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</si>
  <si>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</si>
  <si>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</si>
  <si>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</si>
  <si>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</si>
  <si>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</si>
  <si>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</si>
  <si>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</si>
  <si>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</si>
  <si>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</si>
  <si>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</si>
  <si>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</si>
  <si>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</si>
  <si>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</si>
  <si>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</si>
  <si>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</si>
  <si>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</si>
  <si>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</si>
  <si>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</si>
  <si>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</si>
  <si>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</si>
  <si>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</si>
  <si>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</si>
  <si>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</si>
  <si>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</si>
  <si>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</si>
  <si>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</si>
  <si>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</si>
  <si>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</si>
  <si>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</si>
  <si>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</si>
  <si>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</si>
  <si>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</si>
  <si>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</si>
  <si>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</si>
  <si>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</si>
  <si>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</si>
  <si>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</si>
  <si>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</si>
  <si>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</si>
  <si>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</si>
  <si>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</si>
  <si>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</si>
  <si>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</si>
  <si>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</si>
  <si>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</si>
  <si>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</si>
  <si>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</si>
  <si>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</si>
  <si>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</si>
  <si>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</si>
  <si>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</si>
  <si>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</si>
  <si>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</si>
  <si>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</si>
  <si>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</si>
  <si>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</si>
  <si>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</si>
  <si>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</si>
  <si>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</si>
  <si>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</si>
  <si>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</si>
  <si>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</si>
  <si>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</si>
  <si>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</si>
  <si>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</si>
  <si>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</si>
  <si>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</si>
  <si>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</si>
  <si>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</si>
  <si>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</si>
  <si>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</si>
  <si>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</si>
  <si>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</si>
  <si>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</si>
  <si>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</si>
  <si>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</si>
  <si>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</si>
  <si>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</si>
  <si>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</si>
  <si>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</si>
  <si>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</si>
  <si>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</si>
  <si>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</si>
  <si>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</si>
  <si>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</si>
  <si>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</si>
  <si>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</si>
  <si>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</si>
  <si>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</si>
  <si>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</si>
  <si>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</si>
  <si>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</si>
  <si>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</si>
  <si>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</si>
  <si>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</si>
  <si>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</si>
  <si>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</si>
  <si>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</si>
  <si>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</si>
  <si>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</si>
  <si>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</si>
  <si>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</si>
  <si>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</si>
  <si>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</si>
  <si>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</si>
  <si>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</si>
  <si>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</si>
  <si>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</si>
  <si>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</si>
  <si>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</si>
  <si>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</si>
  <si>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</si>
  <si>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</si>
  <si>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</si>
  <si>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</si>
  <si>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</si>
  <si>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</si>
  <si>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</si>
  <si>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</si>
  <si>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</si>
  <si>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</si>
  <si>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</si>
  <si>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</si>
  <si>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</si>
  <si>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</si>
  <si>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</si>
  <si>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</si>
  <si>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</si>
  <si>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</si>
  <si>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</si>
  <si>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</si>
  <si>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</si>
  <si>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</si>
  <si>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</si>
  <si>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</si>
  <si>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</si>
  <si>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</si>
  <si>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</si>
  <si>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</si>
  <si>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</si>
  <si>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</si>
  <si>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</si>
  <si>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</si>
  <si>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</si>
  <si>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</si>
  <si>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</si>
  <si>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</si>
  <si>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</si>
  <si>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</si>
  <si>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</si>
  <si>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</si>
  <si>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</si>
  <si>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</si>
  <si>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</si>
  <si>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</si>
  <si>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</si>
  <si>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</si>
  <si>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</si>
  <si>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</si>
  <si>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</si>
  <si>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</si>
  <si>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</si>
  <si>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</si>
  <si>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</si>
  <si>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</si>
  <si>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</si>
  <si>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</si>
  <si>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</si>
  <si>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</si>
  <si>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</si>
  <si>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</si>
  <si>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</si>
  <si>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</si>
  <si>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</si>
  <si>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</si>
  <si>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</si>
  <si>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</si>
  <si>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</si>
  <si>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</si>
  <si>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</si>
  <si>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</si>
  <si>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</si>
  <si>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</si>
  <si>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</si>
  <si>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</si>
  <si>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</si>
  <si>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</si>
  <si>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</si>
  <si>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</si>
  <si>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</si>
  <si>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</si>
  <si>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</si>
  <si>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</si>
  <si>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</si>
  <si>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</si>
  <si>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</si>
  <si>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</si>
  <si>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</si>
  <si>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</si>
  <si>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</si>
  <si>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</si>
  <si>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</si>
  <si>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</si>
  <si>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</si>
  <si>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</si>
  <si>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</si>
  <si>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</si>
  <si>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</si>
  <si>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</si>
  <si>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</si>
  <si>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</si>
  <si>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</si>
  <si>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</si>
  <si>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</si>
  <si>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</si>
  <si>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</si>
  <si>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</si>
  <si>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</si>
  <si>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</si>
  <si>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</si>
  <si>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</si>
  <si>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</si>
  <si>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</si>
  <si>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</si>
  <si>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</si>
  <si>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</si>
  <si>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</si>
  <si>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</si>
  <si>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</si>
  <si>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</si>
  <si>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</si>
  <si>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</si>
  <si>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</si>
  <si>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</si>
  <si>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</si>
  <si>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</si>
  <si>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</si>
  <si>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</si>
  <si>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</si>
  <si>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</si>
  <si>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</si>
  <si>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</si>
  <si>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</si>
  <si>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</si>
  <si>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</si>
  <si>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</si>
  <si>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</si>
  <si>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</si>
  <si>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</si>
  <si>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</si>
  <si>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</si>
  <si>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</si>
  <si>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</si>
  <si>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</si>
  <si>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</si>
  <si>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</si>
  <si>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</si>
  <si>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</si>
  <si>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</si>
  <si>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</si>
  <si>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</si>
  <si>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</si>
  <si>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</si>
  <si>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</si>
  <si>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</si>
  <si>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</si>
  <si>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</si>
  <si>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</si>
  <si>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</si>
  <si>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</si>
  <si>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</si>
  <si>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</si>
  <si>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</si>
  <si>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</si>
  <si>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</si>
  <si>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</si>
  <si>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</si>
  <si>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</si>
  <si>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</si>
  <si>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</si>
  <si>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</si>
  <si>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</si>
  <si>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</si>
  <si>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</si>
  <si>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</si>
  <si>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</si>
  <si>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</si>
  <si>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</si>
  <si>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</si>
  <si>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</si>
  <si>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</si>
  <si>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</si>
  <si>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</si>
  <si>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</si>
  <si>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</si>
  <si>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</si>
  <si>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</si>
  <si>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</si>
  <si>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</si>
  <si>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</si>
  <si>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</si>
  <si>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</si>
  <si>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</si>
  <si>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</si>
  <si>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</si>
  <si>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</si>
  <si>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</si>
  <si>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</si>
  <si>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</si>
  <si>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</si>
  <si>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</si>
  <si>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</si>
  <si>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</si>
  <si>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</si>
  <si>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</si>
  <si>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</si>
  <si>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</si>
  <si>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</si>
  <si>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</si>
  <si>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</si>
  <si>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</si>
  <si>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</si>
  <si>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</si>
  <si>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</si>
  <si>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</si>
  <si>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</si>
  <si>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</si>
  <si>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</si>
  <si>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</si>
  <si>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</si>
  <si>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</si>
  <si>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</si>
  <si>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</si>
  <si>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</si>
  <si>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</si>
  <si>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</si>
  <si>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</si>
  <si>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</si>
  <si>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</si>
  <si>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</si>
  <si>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</si>
  <si>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</si>
  <si>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</si>
  <si>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</si>
  <si>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</si>
  <si>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</si>
  <si>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</si>
  <si>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</si>
  <si>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</si>
  <si>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</si>
  <si>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</si>
  <si>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</si>
  <si>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</si>
  <si>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</si>
  <si>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</si>
  <si>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</si>
  <si>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</si>
  <si>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</si>
  <si>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</si>
  <si>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</si>
  <si>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</si>
  <si>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</si>
  <si>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</si>
  <si>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</si>
  <si>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</si>
  <si>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</si>
  <si>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</si>
  <si>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</si>
  <si>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</si>
  <si>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</si>
  <si>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</si>
  <si>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</si>
  <si>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</si>
  <si>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</si>
  <si>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</si>
  <si>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</si>
  <si>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</si>
  <si>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</si>
  <si>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</si>
  <si>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</si>
  <si>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</si>
  <si>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</si>
  <si>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</si>
  <si>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</si>
  <si>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</si>
  <si>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</si>
  <si>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</si>
  <si>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</si>
  <si>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</si>
  <si>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</si>
  <si>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</si>
  <si>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</si>
  <si>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</si>
  <si>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</si>
  <si>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</si>
  <si>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</si>
  <si>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</si>
  <si>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</si>
  <si>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</si>
  <si>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</si>
  <si>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</si>
  <si>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</si>
  <si>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</si>
  <si>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</si>
  <si>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</si>
  <si>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</si>
  <si>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</si>
  <si>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</si>
  <si>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</si>
  <si>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</si>
  <si>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</si>
  <si>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</si>
  <si>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</si>
  <si>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</si>
  <si>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</si>
  <si>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</si>
  <si>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</si>
  <si>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</si>
  <si>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</si>
  <si>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</si>
  <si>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</si>
  <si>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</si>
  <si>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</si>
  <si>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</si>
  <si>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</si>
  <si>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</si>
  <si>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</si>
  <si>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</si>
  <si>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</si>
  <si>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</si>
  <si>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</si>
  <si>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</si>
  <si>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</si>
  <si>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</si>
  <si>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</si>
  <si>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</si>
  <si>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</si>
  <si>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</si>
  <si>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</si>
  <si>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</si>
  <si>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</si>
  <si>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</si>
  <si>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</si>
  <si>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</si>
  <si>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</si>
  <si>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</si>
  <si>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</si>
  <si>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</si>
  <si>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</si>
  <si>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</si>
  <si>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</si>
  <si>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</si>
  <si>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</si>
  <si>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</si>
  <si>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</si>
  <si>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</si>
  <si>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</si>
  <si>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</si>
  <si>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</si>
  <si>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</si>
  <si>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</si>
  <si>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</si>
  <si>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</si>
  <si>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</si>
  <si>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</si>
  <si>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</si>
  <si>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</si>
  <si>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</si>
  <si>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</si>
  <si>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</si>
  <si>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</si>
  <si>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</si>
  <si>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</si>
  <si>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</si>
  <si>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</si>
  <si>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</si>
  <si>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</si>
  <si>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</si>
  <si>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</si>
  <si>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</si>
  <si>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</si>
  <si>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</si>
  <si>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</si>
  <si>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</si>
  <si>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</si>
  <si>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</si>
  <si>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</si>
  <si>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</si>
  <si>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</si>
  <si>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</si>
  <si>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</si>
  <si>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</si>
  <si>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</si>
  <si>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</si>
  <si>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</si>
  <si>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</si>
  <si>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</si>
  <si>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</si>
  <si>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</si>
  <si>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</si>
  <si>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</si>
  <si>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</si>
  <si>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</si>
  <si>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</si>
  <si>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</si>
  <si>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</si>
  <si>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</si>
  <si>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</si>
  <si>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</si>
  <si>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</si>
  <si>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</si>
  <si>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</si>
  <si>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</si>
  <si>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</si>
  <si>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</si>
  <si>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</si>
  <si>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</si>
  <si>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</si>
  <si>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</si>
  <si>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</si>
  <si>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</si>
  <si>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</si>
  <si>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</si>
  <si>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</si>
  <si>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</si>
  <si>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</si>
  <si>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</si>
  <si>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</si>
  <si>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</si>
  <si>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</si>
  <si>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</si>
  <si>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</si>
  <si>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</si>
  <si>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</si>
  <si>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</si>
  <si>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</si>
  <si>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</si>
  <si>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</si>
  <si>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</si>
  <si>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</si>
  <si>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</si>
  <si>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</si>
  <si>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</si>
  <si>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</si>
  <si>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</si>
  <si>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</si>
  <si>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</si>
  <si>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</si>
  <si>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</si>
  <si>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</si>
  <si>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</si>
  <si>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</si>
  <si>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</si>
  <si>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</si>
  <si>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</si>
  <si>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</si>
  <si>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</si>
  <si>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</si>
  <si>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</si>
  <si>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</si>
  <si>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</si>
  <si>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</si>
  <si>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</si>
  <si>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</si>
  <si>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</si>
  <si>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</si>
  <si>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</si>
  <si>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</si>
  <si>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</si>
  <si>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</si>
  <si>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</si>
  <si>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</si>
  <si>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</si>
  <si>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</si>
  <si>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</si>
  <si>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</si>
  <si>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</si>
  <si>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</si>
  <si>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</si>
  <si>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</si>
  <si>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</si>
  <si>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</si>
  <si>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</si>
  <si>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</si>
  <si>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</si>
  <si>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</si>
  <si>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</si>
  <si>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</si>
  <si>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</si>
  <si>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</si>
  <si>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</si>
  <si>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</si>
  <si>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</si>
  <si>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</si>
  <si>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</si>
  <si>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</si>
  <si>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</si>
  <si>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</si>
  <si>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</si>
  <si>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</si>
  <si>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</si>
  <si>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</si>
  <si>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</si>
  <si>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</si>
  <si>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</si>
  <si>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</si>
  <si>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</si>
  <si>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</si>
  <si>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</si>
  <si>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</si>
  <si>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</si>
  <si>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</si>
  <si>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</si>
  <si>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</si>
  <si>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</si>
  <si>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</si>
  <si>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</si>
  <si>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</si>
  <si>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</si>
  <si>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</si>
  <si>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</si>
  <si>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</si>
  <si>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</si>
  <si>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</si>
  <si>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</si>
  <si>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</si>
  <si>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</si>
  <si>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</si>
  <si>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</si>
  <si>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</si>
  <si>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</si>
  <si>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</si>
  <si>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</si>
  <si>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</si>
  <si>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</si>
  <si>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</si>
  <si>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</si>
  <si>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</si>
  <si>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</si>
  <si>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</si>
  <si>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</si>
  <si>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</si>
  <si>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</si>
  <si>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</si>
  <si>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</si>
  <si>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</si>
  <si>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</si>
  <si>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</si>
  <si>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</si>
  <si>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</si>
  <si>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</si>
  <si>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</si>
  <si>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</si>
  <si>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</si>
  <si>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</si>
  <si>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</si>
  <si>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</si>
  <si>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</si>
  <si>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</si>
  <si>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</si>
  <si>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</si>
  <si>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</si>
  <si>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</si>
  <si>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</si>
  <si>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</si>
  <si>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</si>
  <si>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</si>
  <si>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</si>
  <si>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</si>
  <si>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</si>
  <si>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</si>
  <si>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</si>
  <si>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</si>
  <si>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</si>
  <si>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</si>
  <si>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</si>
  <si>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</si>
  <si>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</si>
  <si>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</si>
  <si>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</si>
  <si>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</si>
  <si>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</si>
  <si>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</si>
  <si>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</si>
  <si>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</si>
  <si>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</si>
  <si>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</si>
  <si>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</si>
  <si>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</si>
  <si>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</si>
  <si>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</si>
  <si>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</si>
  <si>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</si>
  <si>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</si>
  <si>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</si>
  <si>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</si>
  <si>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</si>
  <si>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</si>
  <si>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</si>
  <si>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</si>
  <si>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</si>
  <si>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</si>
  <si>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</si>
  <si>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</si>
  <si>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</si>
  <si>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</si>
  <si>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</si>
  <si>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</si>
  <si>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</si>
  <si>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</si>
  <si>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</si>
  <si>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</si>
  <si>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</si>
  <si>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</si>
  <si>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</si>
  <si>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</si>
  <si>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</si>
  <si>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</si>
  <si>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</si>
  <si>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</si>
  <si>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</si>
  <si>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</si>
  <si>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</si>
  <si>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</si>
  <si>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</si>
  <si>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</si>
  <si>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</si>
  <si>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</si>
  <si>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</si>
  <si>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</si>
  <si>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</si>
  <si>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</si>
  <si>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</si>
  <si>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</si>
  <si>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</si>
  <si>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</si>
  <si>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</si>
  <si>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</si>
  <si>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</si>
  <si>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</si>
  <si>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</si>
  <si>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</si>
  <si>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</si>
  <si>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</si>
  <si>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</si>
  <si>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</si>
  <si>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</si>
  <si>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</si>
  <si>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</si>
  <si>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</si>
  <si>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</si>
  <si>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</si>
  <si>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</si>
  <si>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</si>
  <si>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</si>
  <si>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</si>
  <si>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</si>
  <si>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</si>
  <si>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</si>
  <si>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</si>
  <si>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</si>
  <si>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</si>
  <si>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</si>
  <si>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</si>
  <si>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</si>
  <si>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</si>
  <si>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</si>
  <si>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</si>
  <si>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</si>
  <si>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</si>
  <si>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</si>
  <si>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</si>
  <si>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</si>
  <si>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</si>
  <si>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</si>
  <si>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</si>
  <si>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</si>
  <si>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</si>
  <si>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</si>
  <si>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</si>
  <si>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</si>
  <si>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</si>
  <si>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</si>
  <si>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</si>
  <si>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</si>
  <si>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</si>
  <si>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</si>
  <si>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</si>
  <si>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</si>
  <si>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</si>
  <si>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</si>
  <si>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</si>
  <si>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</si>
  <si>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</si>
  <si>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</si>
  <si>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</si>
  <si>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</si>
  <si>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</si>
  <si>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</si>
  <si>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</si>
  <si>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</si>
  <si>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</si>
  <si>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</si>
  <si>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</si>
  <si>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</si>
  <si>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</si>
  <si>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</si>
  <si>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</si>
  <si>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</si>
  <si>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</si>
  <si>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</si>
  <si>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</si>
  <si>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</si>
  <si>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</si>
  <si>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</si>
  <si>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</si>
  <si>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</si>
  <si>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</si>
  <si>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</si>
  <si>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</si>
  <si>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</si>
  <si>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</si>
  <si>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</si>
  <si>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</si>
  <si>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</si>
  <si>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</si>
  <si>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</si>
  <si>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</si>
  <si>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</si>
  <si>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</si>
  <si>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</si>
  <si>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</si>
  <si>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</si>
  <si>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</si>
  <si>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</si>
  <si>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</si>
  <si>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</si>
  <si>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</si>
  <si>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</si>
  <si>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</si>
  <si>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</si>
  <si>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</si>
  <si>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</si>
  <si>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</si>
  <si>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</si>
  <si>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</si>
  <si>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</si>
  <si>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</si>
  <si>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</si>
  <si>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</si>
  <si>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</si>
  <si>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</si>
  <si>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</si>
  <si>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</si>
  <si>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</si>
  <si>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</si>
  <si>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</si>
  <si>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</si>
  <si>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</si>
  <si>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</si>
  <si>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</si>
  <si>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</si>
  <si>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</si>
  <si>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</si>
  <si>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</si>
  <si>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</si>
  <si>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</si>
  <si>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</si>
  <si>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</si>
  <si>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</si>
  <si>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</si>
  <si>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</si>
  <si>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</si>
  <si>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</si>
  <si>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</si>
  <si>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</si>
  <si>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</si>
  <si>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</si>
  <si>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</si>
  <si>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</si>
  <si>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</si>
  <si>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</si>
  <si>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</si>
  <si>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</si>
  <si>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</si>
  <si>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</si>
  <si>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</si>
  <si>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</si>
  <si>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</si>
  <si>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</si>
  <si>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</si>
  <si>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</si>
  <si>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</si>
  <si>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</si>
  <si>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</si>
  <si>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</si>
  <si>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</si>
  <si>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</si>
  <si>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</si>
  <si>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</si>
  <si>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</si>
  <si>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</si>
  <si>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</si>
  <si>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</si>
  <si>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</si>
  <si>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</si>
  <si>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</si>
  <si>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</si>
  <si>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</si>
  <si>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</si>
  <si>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</si>
  <si>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</si>
  <si>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</si>
  <si>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</si>
  <si>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</si>
  <si>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</si>
  <si>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</si>
  <si>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</si>
  <si>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</si>
  <si>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</si>
  <si>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</si>
  <si>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</si>
  <si>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</si>
  <si>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</si>
  <si>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</si>
  <si>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</si>
  <si>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</si>
  <si>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</si>
  <si>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</si>
  <si>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</si>
  <si>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</si>
  <si>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</si>
  <si>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</si>
  <si>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</si>
  <si>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</si>
  <si>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</si>
  <si>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</si>
  <si>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</si>
  <si>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</si>
  <si>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</si>
  <si>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</si>
  <si>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</si>
  <si>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</si>
  <si>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</si>
  <si>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</si>
  <si>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</si>
  <si>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</si>
  <si>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</si>
  <si>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</si>
  <si>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</si>
  <si>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</si>
  <si>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</si>
  <si>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</si>
  <si>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</si>
  <si>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</si>
  <si>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</si>
  <si>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</si>
  <si>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</si>
  <si>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</si>
  <si>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</si>
  <si>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</si>
  <si>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</si>
  <si>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</si>
  <si>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</si>
  <si>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</si>
  <si>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</si>
  <si>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</si>
  <si>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</si>
  <si>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</si>
  <si>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</si>
  <si>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</si>
  <si>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</si>
  <si>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</si>
  <si>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</si>
  <si>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</si>
  <si>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</si>
  <si>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</si>
  <si>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</si>
  <si>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</si>
  <si>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</si>
  <si>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</si>
  <si>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</si>
  <si>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</si>
  <si>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</si>
  <si>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</si>
  <si>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</si>
  <si>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</si>
  <si>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</si>
  <si>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</si>
  <si>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</si>
  <si>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</si>
  <si>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</si>
  <si>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</si>
  <si>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</si>
  <si>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</si>
  <si>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</si>
  <si>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</si>
  <si>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</si>
  <si>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</si>
  <si>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</si>
  <si>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</si>
  <si>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</si>
  <si>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</si>
  <si>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</si>
  <si>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</si>
  <si>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</si>
  <si>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</si>
  <si>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</si>
  <si>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</si>
  <si>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</si>
  <si>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</si>
  <si>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</si>
  <si>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</si>
  <si>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</si>
  <si>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</si>
  <si>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</si>
  <si>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</si>
  <si>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</si>
  <si>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</si>
  <si>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</si>
  <si>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</si>
  <si>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</si>
  <si>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</si>
  <si>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</si>
  <si>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</si>
  <si>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</si>
  <si>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</si>
  <si>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</si>
  <si>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</si>
  <si>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</si>
  <si>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</si>
  <si>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</si>
  <si>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</si>
  <si>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</si>
  <si>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</si>
  <si>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</si>
  <si>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</si>
  <si>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</si>
  <si>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</si>
  <si>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</si>
  <si>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</si>
  <si>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</si>
  <si>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</si>
  <si>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</si>
  <si>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</si>
  <si>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</si>
  <si>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</si>
  <si>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</si>
  <si>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</si>
  <si>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</si>
  <si>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</si>
  <si>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</si>
  <si>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</si>
  <si>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</si>
  <si>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</si>
  <si>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</si>
  <si>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</si>
  <si>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</si>
  <si>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</si>
  <si>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</si>
  <si>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</si>
  <si>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</si>
  <si>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</si>
  <si>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</si>
  <si>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</si>
  <si>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</si>
  <si>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</si>
  <si>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</si>
  <si>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</si>
  <si>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</si>
  <si>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</si>
  <si>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</si>
  <si>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</si>
  <si>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</si>
  <si>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</si>
  <si>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</si>
  <si>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</si>
  <si>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</si>
  <si>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</si>
  <si>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</si>
  <si>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</si>
  <si>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</si>
  <si>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</si>
  <si>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</si>
  <si>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</si>
  <si>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</si>
  <si>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</si>
  <si>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</si>
  <si>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</si>
  <si>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</si>
  <si>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</si>
  <si>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</si>
  <si>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</si>
  <si>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</si>
  <si>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</si>
  <si>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</si>
  <si>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</si>
  <si>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</si>
  <si>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</si>
  <si>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</si>
  <si>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</si>
  <si>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</si>
  <si>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</si>
  <si>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</si>
  <si>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</si>
  <si>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</si>
  <si>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</si>
  <si>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</si>
  <si>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</si>
  <si>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</si>
  <si>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</si>
  <si>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</si>
  <si>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</si>
  <si>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</si>
  <si>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</si>
  <si>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</si>
  <si>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</si>
  <si>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</si>
  <si>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</si>
  <si>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</si>
  <si>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</si>
  <si>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</si>
  <si>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</si>
  <si>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</si>
  <si>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</si>
  <si>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</si>
  <si>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</si>
  <si>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</si>
  <si>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</si>
  <si>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</si>
  <si>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</si>
  <si>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</si>
  <si>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</si>
  <si>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</si>
  <si>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</si>
  <si>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</si>
  <si>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</si>
  <si>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</si>
  <si>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</si>
  <si>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</si>
  <si>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</si>
  <si>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</si>
  <si>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</si>
  <si>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</si>
  <si>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</si>
  <si>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</si>
  <si>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</si>
  <si>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</si>
  <si>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</si>
  <si>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</si>
  <si>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</si>
  <si>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</si>
  <si>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</si>
  <si>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</si>
  <si>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</si>
  <si>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</si>
  <si>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</si>
  <si>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</si>
  <si>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</si>
  <si>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</si>
  <si>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</si>
  <si>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</si>
  <si>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</si>
  <si>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</si>
  <si>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</si>
  <si>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</si>
  <si>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</si>
  <si>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</si>
  <si>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</si>
  <si>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</si>
  <si>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</si>
  <si>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</si>
  <si>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</si>
  <si>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</si>
  <si>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</si>
  <si>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</si>
  <si>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</si>
  <si>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</si>
  <si>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</si>
  <si>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</si>
  <si>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</si>
  <si>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</si>
  <si>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</si>
  <si>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</si>
  <si>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</si>
  <si>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</si>
  <si>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</si>
  <si>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</si>
  <si>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</si>
  <si>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</si>
  <si>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</si>
  <si>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</si>
  <si>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</si>
  <si>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</si>
  <si>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</si>
  <si>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</si>
  <si>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</si>
  <si>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</si>
  <si>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</si>
  <si>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</si>
  <si>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</si>
  <si>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</si>
  <si>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</si>
  <si>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</si>
  <si>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</si>
  <si>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</si>
  <si>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</si>
  <si>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</si>
  <si>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</si>
  <si>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</si>
  <si>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</si>
  <si>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</si>
  <si>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</si>
  <si>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</si>
  <si>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</si>
  <si>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</si>
  <si>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</si>
  <si>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</si>
  <si>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</si>
  <si>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</si>
  <si>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</si>
  <si>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</si>
  <si>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</si>
  <si>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</si>
  <si>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</si>
  <si>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</si>
  <si>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</si>
  <si>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</si>
  <si>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</si>
  <si>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</si>
  <si>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</si>
  <si>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</si>
  <si>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</si>
  <si>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</si>
  <si>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</si>
  <si>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</si>
  <si>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</si>
  <si>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</si>
  <si>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</si>
  <si>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</si>
  <si>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</si>
  <si>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</si>
  <si>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</si>
  <si>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</si>
  <si>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</si>
  <si>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</si>
  <si>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</si>
  <si>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</si>
  <si>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</si>
  <si>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</si>
  <si>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</si>
  <si>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</si>
  <si>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</si>
  <si>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</si>
  <si>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</si>
  <si>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</si>
  <si>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</si>
  <si>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</si>
  <si>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</si>
  <si>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</si>
  <si>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</si>
  <si>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</si>
  <si>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</si>
  <si>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</si>
  <si>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</si>
  <si>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</si>
  <si>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</si>
  <si>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</si>
  <si>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</si>
  <si>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</si>
  <si>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</si>
  <si>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</si>
  <si>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</si>
  <si>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</si>
  <si>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</si>
  <si>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</si>
  <si>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</si>
  <si>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</si>
  <si>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</si>
  <si>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</si>
  <si>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</si>
  <si>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</si>
  <si>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</si>
  <si>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</si>
  <si>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</si>
  <si>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</si>
  <si>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</si>
  <si>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</si>
  <si>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</si>
  <si>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</si>
  <si>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</si>
  <si>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</si>
  <si>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</si>
  <si>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</si>
  <si>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</si>
  <si>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</si>
  <si>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</si>
  <si>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</si>
  <si>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</si>
  <si>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</si>
  <si>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</si>
  <si>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</si>
  <si>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</si>
  <si>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</si>
  <si>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</si>
  <si>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</si>
  <si>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</si>
  <si>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</si>
  <si>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</si>
  <si>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</si>
  <si>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</si>
  <si>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</si>
  <si>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</si>
  <si>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</si>
  <si>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</si>
  <si>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</si>
  <si>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</si>
  <si>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</si>
  <si>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</si>
  <si>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</si>
  <si>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</si>
  <si>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</si>
  <si>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</si>
  <si>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</si>
  <si>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</si>
  <si>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</si>
  <si>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</si>
  <si>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</si>
  <si>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</si>
  <si>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</si>
  <si>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</si>
  <si>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</si>
  <si>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</si>
  <si>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</si>
  <si>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</si>
  <si>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</si>
  <si>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</si>
  <si>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</si>
  <si>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</si>
  <si>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</si>
  <si>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</si>
  <si>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</si>
  <si>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</si>
  <si>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</si>
  <si>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</si>
  <si>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</si>
  <si>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</si>
  <si>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</si>
  <si>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</si>
  <si>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</si>
  <si>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</si>
  <si>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</si>
  <si>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</si>
  <si>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</si>
  <si>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</si>
  <si>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</si>
  <si>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</si>
  <si>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</si>
  <si>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</si>
  <si>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</si>
  <si>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</si>
  <si>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</si>
  <si>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</si>
  <si>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</si>
  <si>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</si>
  <si>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</si>
  <si>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</si>
  <si>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</si>
  <si>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</si>
  <si>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</si>
  <si>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</si>
  <si>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</si>
  <si>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</si>
  <si>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</si>
  <si>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</si>
  <si>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</si>
  <si>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</si>
  <si>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</si>
  <si>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</si>
  <si>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</si>
  <si>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</si>
  <si>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</si>
  <si>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</si>
  <si>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</si>
  <si>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</si>
  <si>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</si>
  <si>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</si>
  <si>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</si>
  <si>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</si>
  <si>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</si>
  <si>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</si>
  <si>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</si>
  <si>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</si>
  <si>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</si>
  <si>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</si>
  <si>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</si>
  <si>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</si>
  <si>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</si>
  <si>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</si>
  <si>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</si>
  <si>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</si>
  <si>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</si>
  <si>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</si>
  <si>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</si>
  <si>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</si>
  <si>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</si>
  <si>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</si>
  <si>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</si>
  <si>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</si>
  <si>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</si>
  <si>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</si>
  <si>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</si>
  <si>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</si>
  <si>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</si>
  <si>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</si>
  <si>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</si>
  <si>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</si>
  <si>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</si>
  <si>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</si>
  <si>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</si>
  <si>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</si>
  <si>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</si>
  <si>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</si>
  <si>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</si>
  <si>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</si>
  <si>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</si>
  <si>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</si>
  <si>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</si>
  <si>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</si>
  <si>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</si>
  <si>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</si>
  <si>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</si>
  <si>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</si>
  <si>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</si>
  <si>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</si>
  <si>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</si>
  <si>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</si>
  <si>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</si>
  <si>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</si>
  <si>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</si>
  <si>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</si>
  <si>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</si>
  <si>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</si>
  <si>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</si>
  <si>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</si>
  <si>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</si>
  <si>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</si>
  <si>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</si>
  <si>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</si>
  <si>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</si>
  <si>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</si>
  <si>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</si>
  <si>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</si>
  <si>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</si>
  <si>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</si>
  <si>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</si>
  <si>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</si>
  <si>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</si>
  <si>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</si>
  <si>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</si>
  <si>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</si>
  <si>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</si>
  <si>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</si>
  <si>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</si>
  <si>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</si>
  <si>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</si>
  <si>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</si>
  <si>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</si>
  <si>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</si>
  <si>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</si>
  <si>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</si>
  <si>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</si>
  <si>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</si>
  <si>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</si>
  <si>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</si>
  <si>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</si>
  <si>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</si>
  <si>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</si>
  <si>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</si>
  <si>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</si>
  <si>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</si>
  <si>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</si>
  <si>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</si>
  <si>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</si>
  <si>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</si>
  <si>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</si>
  <si>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</si>
  <si>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</si>
  <si>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</si>
  <si>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</si>
  <si>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</si>
  <si>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</si>
  <si>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</si>
  <si>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</si>
  <si>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</si>
  <si>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</si>
  <si>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</si>
  <si>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</si>
  <si>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</si>
  <si>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</si>
  <si>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</si>
  <si>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</si>
  <si>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</si>
  <si>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</si>
  <si>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</si>
  <si>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</si>
  <si>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</si>
  <si>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</si>
  <si>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</si>
  <si>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</si>
  <si>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</si>
  <si>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</si>
  <si>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</si>
  <si>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</si>
  <si>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</si>
  <si>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</si>
  <si>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</si>
  <si>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</si>
  <si>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</si>
  <si>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</si>
  <si>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</si>
  <si>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</si>
  <si>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</si>
  <si>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</si>
  <si>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</si>
  <si>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</si>
  <si>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</si>
  <si>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</si>
  <si>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</si>
  <si>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</si>
  <si>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</si>
  <si>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</si>
  <si>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</si>
  <si>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</si>
  <si>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</si>
  <si>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</si>
  <si>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</si>
  <si>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</si>
  <si>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</si>
  <si>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</si>
  <si>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</si>
  <si>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</si>
  <si>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</si>
  <si>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</si>
  <si>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</si>
  <si>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</si>
  <si>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</si>
  <si>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</si>
  <si>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</si>
  <si>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</si>
  <si>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</si>
  <si>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</si>
  <si>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</si>
  <si>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</si>
  <si>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</si>
  <si>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</si>
  <si>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</si>
  <si>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</si>
  <si>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</si>
  <si>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</si>
  <si>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</si>
  <si>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</si>
  <si>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</si>
  <si>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</si>
  <si>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</si>
  <si>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</si>
  <si>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</si>
  <si>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</si>
  <si>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</si>
  <si>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</si>
  <si>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</si>
  <si>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</si>
  <si>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</si>
  <si>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</si>
  <si>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</si>
  <si>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</si>
  <si>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</si>
  <si>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</si>
  <si>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</si>
  <si>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</si>
  <si>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</si>
  <si>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</si>
  <si>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</si>
  <si>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</si>
  <si>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</si>
  <si>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</si>
  <si>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</si>
  <si>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</si>
  <si>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</si>
  <si>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</si>
  <si>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</si>
  <si>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</si>
  <si>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</si>
  <si>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</si>
  <si>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</si>
  <si>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</si>
  <si>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</si>
  <si>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</si>
  <si>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</si>
  <si>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</si>
  <si>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</si>
  <si>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</si>
  <si>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</si>
  <si>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</si>
  <si>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</si>
  <si>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</si>
  <si>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</si>
  <si>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</si>
  <si>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</si>
  <si>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</si>
  <si>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</si>
  <si>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</si>
  <si>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</si>
  <si>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</si>
  <si>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</si>
  <si>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</si>
  <si>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</si>
  <si>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</si>
  <si>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</si>
  <si>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</si>
  <si>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</si>
  <si>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</si>
  <si>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</si>
  <si>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</si>
  <si>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</si>
  <si>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</si>
  <si>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</si>
  <si>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</si>
  <si>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</si>
  <si>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</si>
  <si>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</si>
  <si>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</si>
  <si>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</si>
  <si>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</si>
  <si>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</si>
  <si>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</si>
  <si>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</si>
  <si>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</si>
  <si>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</si>
  <si>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</si>
  <si>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</si>
  <si>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</si>
  <si>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</si>
  <si>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</si>
  <si>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</si>
  <si>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</si>
  <si>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</si>
  <si>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</si>
  <si>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</si>
  <si>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</si>
  <si>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</si>
  <si>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</si>
  <si>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</si>
  <si>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</si>
  <si>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</si>
  <si>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</si>
  <si>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</si>
  <si>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</si>
  <si>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</si>
  <si>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</si>
  <si>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</si>
  <si>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</si>
  <si>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</si>
  <si>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</si>
  <si>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</si>
  <si>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</si>
  <si>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</si>
  <si>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</si>
  <si>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</si>
  <si>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</si>
  <si>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</si>
  <si>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</si>
  <si>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</si>
  <si>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</si>
  <si>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</si>
  <si>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</si>
  <si>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</si>
  <si>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</si>
  <si>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</si>
  <si>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</si>
  <si>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</si>
  <si>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</si>
  <si>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</si>
  <si>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</si>
  <si>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</si>
  <si>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</si>
  <si>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</si>
  <si>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</si>
  <si>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</si>
  <si>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</si>
  <si>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</si>
  <si>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</si>
  <si>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</si>
  <si>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</si>
  <si>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</si>
  <si>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</si>
  <si>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</si>
  <si>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</si>
  <si>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</si>
  <si>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</si>
  <si>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</si>
  <si>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</si>
  <si>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</si>
  <si>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</si>
  <si>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</si>
  <si>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</si>
  <si>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</si>
  <si>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</si>
  <si>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</si>
  <si>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</si>
  <si>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</si>
  <si>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</si>
  <si>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</si>
  <si>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</si>
  <si>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</si>
  <si>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</si>
  <si>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</si>
  <si>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</si>
  <si>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</si>
  <si>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</si>
  <si>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</si>
  <si>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</si>
  <si>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</si>
  <si>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</si>
  <si>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</si>
  <si>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</si>
  <si>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</si>
  <si>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</si>
  <si>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</si>
  <si>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</si>
  <si>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</si>
  <si>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</si>
  <si>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</si>
  <si>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</si>
  <si>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</si>
  <si>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</si>
  <si>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</si>
  <si>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</si>
  <si>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</si>
  <si>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</si>
  <si>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</si>
  <si>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</si>
  <si>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</si>
  <si>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</si>
  <si>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</si>
  <si>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</si>
  <si>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</si>
  <si>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</si>
  <si>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</si>
  <si>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</si>
  <si>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</si>
  <si>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</si>
  <si>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</si>
  <si>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</si>
  <si>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</si>
  <si>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</si>
  <si>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</si>
  <si>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</si>
  <si>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</si>
  <si>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</si>
  <si>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</si>
  <si>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</si>
  <si>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</si>
  <si>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</si>
  <si>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</si>
  <si>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</si>
  <si>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</si>
  <si>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</si>
  <si>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</si>
  <si>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</si>
  <si>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</si>
  <si>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</si>
  <si>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</si>
  <si>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</si>
  <si>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</si>
  <si>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</si>
  <si>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</si>
  <si>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</si>
  <si>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</si>
  <si>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</si>
  <si>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</si>
  <si>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</si>
  <si>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</si>
  <si>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</si>
  <si>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</si>
  <si>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</si>
  <si>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</si>
  <si>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</si>
  <si>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</si>
  <si>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</si>
  <si>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</si>
  <si>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</si>
  <si>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</si>
  <si>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</si>
  <si>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</si>
  <si>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</si>
  <si>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</si>
  <si>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</si>
  <si>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</si>
  <si>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</si>
  <si>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</si>
  <si>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</si>
  <si>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</si>
  <si>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</si>
  <si>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</si>
  <si>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</si>
  <si>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</si>
  <si>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</si>
  <si>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</si>
  <si>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</si>
  <si>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</si>
  <si>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</si>
  <si>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</si>
  <si>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</si>
  <si>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</si>
  <si>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</si>
  <si>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</si>
  <si>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</si>
  <si>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</si>
  <si>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</si>
  <si>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</si>
  <si>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</si>
  <si>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</si>
  <si>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</si>
  <si>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</si>
  <si>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</si>
  <si>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</si>
  <si>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</si>
  <si>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</si>
  <si>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</si>
  <si>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</si>
  <si>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</si>
  <si>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</si>
  <si>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</si>
  <si>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</si>
  <si>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</si>
  <si>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</si>
  <si>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</si>
  <si>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</si>
  <si>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</si>
  <si>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</si>
  <si>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</si>
  <si>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</si>
  <si>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</si>
  <si>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</si>
  <si>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</si>
  <si>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</si>
  <si>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</si>
  <si>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</si>
  <si>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</si>
  <si>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</si>
  <si>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</si>
  <si>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</si>
  <si>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</si>
  <si>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</si>
  <si>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</si>
  <si>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</si>
  <si>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</si>
  <si>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</si>
  <si>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</si>
  <si>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</si>
  <si>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</si>
  <si>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</si>
  <si>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</si>
  <si>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</si>
  <si>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</si>
  <si>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</si>
  <si>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</si>
  <si>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</si>
  <si>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</si>
  <si>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</si>
  <si>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</si>
  <si>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</si>
  <si>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</si>
  <si>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</si>
  <si>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</si>
  <si>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</si>
  <si>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</si>
  <si>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</si>
  <si>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</si>
  <si>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</si>
  <si>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</si>
  <si>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</si>
  <si>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</si>
  <si>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</si>
  <si>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</si>
  <si>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</si>
  <si>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</si>
  <si>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</si>
  <si>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</si>
  <si>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</si>
  <si>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</si>
  <si>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</si>
  <si>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</si>
  <si>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</si>
  <si>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</si>
  <si>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</si>
  <si>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</si>
  <si>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</si>
  <si>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</si>
  <si>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</si>
  <si>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</si>
  <si>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</si>
  <si>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</si>
  <si>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</si>
  <si>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</si>
  <si>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</si>
  <si>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</si>
  <si>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</si>
  <si>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</si>
  <si>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</si>
  <si>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</si>
  <si>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</si>
  <si>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</si>
  <si>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</si>
  <si>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</si>
  <si>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</si>
  <si>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</si>
  <si>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</si>
  <si>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</si>
  <si>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</si>
  <si>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</si>
  <si>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</si>
  <si>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</si>
  <si>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</si>
  <si>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</si>
  <si>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</si>
  <si>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</si>
  <si>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</si>
  <si>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</si>
  <si>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</si>
  <si>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</si>
  <si>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</si>
  <si>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</si>
  <si>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</si>
  <si>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</si>
  <si>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</si>
  <si>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</si>
  <si>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</si>
  <si>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</si>
  <si>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</si>
  <si>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</si>
  <si>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</si>
  <si>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</si>
  <si>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</si>
  <si>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</si>
  <si>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</si>
  <si>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</si>
  <si>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</si>
  <si>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</si>
  <si>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</si>
  <si>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</si>
  <si>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</si>
  <si>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</si>
  <si>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</si>
  <si>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</si>
  <si>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</si>
  <si>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</si>
  <si>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</si>
  <si>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</si>
  <si>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</si>
  <si>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</si>
  <si>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</si>
  <si>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</si>
  <si>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</si>
  <si>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</si>
  <si>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</si>
  <si>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</si>
  <si>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</si>
  <si>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</si>
  <si>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</si>
  <si>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</si>
  <si>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</si>
  <si>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</si>
  <si>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</si>
  <si>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</si>
  <si>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</si>
  <si>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</si>
  <si>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</si>
  <si>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</si>
  <si>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</si>
  <si>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</si>
  <si>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</si>
  <si>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</si>
  <si>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</si>
  <si>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</si>
  <si>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</si>
  <si>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</si>
  <si>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</si>
  <si>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</si>
  <si>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</si>
  <si>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</si>
  <si>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</si>
  <si>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</si>
  <si>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</si>
  <si>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</si>
  <si>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</si>
  <si>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</si>
  <si>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</si>
  <si>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</si>
  <si>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</si>
  <si>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</si>
  <si>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</si>
  <si>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</si>
  <si>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</si>
  <si>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</si>
  <si>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</si>
  <si>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</si>
  <si>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</si>
  <si>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</si>
  <si>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</si>
  <si>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</si>
  <si>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</si>
  <si>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</si>
  <si>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</si>
  <si>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</si>
  <si>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</si>
  <si>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</si>
  <si>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</si>
  <si>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</si>
  <si>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</si>
  <si>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</si>
  <si>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</si>
  <si>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</si>
  <si>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</si>
  <si>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</si>
  <si>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</si>
  <si>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</si>
  <si>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</si>
  <si>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</si>
  <si>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</si>
  <si>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</si>
  <si>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</si>
  <si>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</si>
  <si>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</si>
  <si>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</si>
  <si>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</si>
  <si>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</si>
  <si>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</si>
  <si>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</si>
  <si>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</si>
  <si>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</si>
  <si>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</si>
  <si>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</si>
  <si>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</si>
  <si>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</si>
  <si>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</si>
  <si>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</si>
  <si>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</si>
  <si>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</si>
  <si>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</si>
  <si>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</si>
  <si>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</si>
  <si>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</si>
  <si>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</si>
  <si>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</si>
  <si>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</si>
  <si>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</si>
  <si>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</si>
  <si>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</si>
  <si>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</si>
  <si>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</si>
  <si>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</si>
  <si>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</si>
  <si>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</si>
  <si>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</si>
  <si>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</si>
  <si>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</si>
  <si>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</si>
  <si>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</si>
  <si>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</si>
  <si>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</si>
  <si>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</si>
  <si>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</si>
  <si>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</si>
  <si>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</si>
  <si>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</si>
  <si>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</si>
  <si>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</si>
  <si>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</si>
  <si>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</si>
  <si>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</si>
  <si>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</si>
  <si>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</si>
  <si>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</si>
  <si>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</si>
  <si>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</si>
  <si>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</si>
  <si>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</si>
  <si>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</si>
  <si>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</si>
  <si>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</si>
  <si>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</si>
  <si>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</si>
  <si>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</si>
  <si>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</si>
  <si>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</si>
  <si>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</si>
  <si>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</si>
  <si>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</si>
  <si>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</si>
  <si>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</si>
  <si>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</si>
  <si>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</si>
  <si>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</si>
  <si>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</si>
  <si>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</si>
  <si>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</si>
  <si>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</si>
  <si>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</si>
  <si>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</si>
  <si>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</si>
  <si>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</si>
  <si>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</si>
  <si>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</si>
  <si>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</si>
  <si>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</si>
  <si>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</si>
  <si>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</si>
  <si>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</si>
  <si>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</si>
  <si>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</si>
  <si>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</si>
  <si>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</si>
  <si>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</si>
  <si>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</si>
  <si>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</si>
  <si>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</si>
  <si>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</si>
  <si>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</si>
  <si>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</si>
  <si>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</si>
  <si>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</si>
  <si>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</si>
  <si>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</si>
  <si>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</si>
  <si>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</si>
  <si>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</si>
  <si>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</si>
  <si>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</si>
  <si>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</si>
  <si>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</si>
  <si>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</si>
  <si>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</si>
  <si>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</si>
  <si>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</si>
  <si>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</si>
  <si>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</si>
  <si>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</si>
  <si>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</si>
  <si>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</si>
  <si>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</si>
  <si>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</si>
  <si>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</si>
  <si>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</si>
  <si>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</si>
  <si>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</si>
  <si>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</si>
  <si>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</si>
  <si>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</si>
  <si>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</si>
  <si>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</si>
  <si>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</si>
  <si>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</si>
  <si>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</si>
  <si>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</si>
  <si>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</si>
  <si>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</si>
  <si>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</si>
  <si>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</si>
  <si>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</si>
  <si>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</si>
  <si>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</si>
  <si>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</si>
  <si>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</si>
  <si>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</si>
  <si>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</si>
  <si>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</si>
  <si>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</si>
  <si>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</si>
  <si>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</si>
  <si>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</si>
  <si>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</si>
  <si>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</si>
  <si>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</si>
  <si>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</si>
  <si>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</si>
  <si>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</si>
  <si>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</si>
  <si>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</si>
  <si>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</si>
  <si>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</si>
  <si>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</si>
  <si>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</si>
  <si>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</si>
  <si>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</si>
  <si>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</si>
  <si>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</si>
  <si>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</si>
  <si>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</si>
  <si>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</si>
  <si>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</si>
  <si>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</si>
  <si>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</si>
  <si>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</si>
  <si>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</si>
  <si>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</si>
  <si>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</si>
  <si>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</si>
  <si>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</si>
  <si>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</si>
  <si>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</si>
  <si>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</si>
  <si>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</si>
  <si>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</si>
  <si>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</si>
  <si>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</si>
  <si>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</si>
  <si>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</si>
  <si>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</si>
  <si>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</si>
  <si>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</si>
  <si>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</si>
  <si>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</si>
  <si>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</si>
  <si>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</si>
  <si>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</si>
  <si>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</si>
  <si>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</si>
  <si>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</si>
  <si>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</si>
  <si>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</si>
  <si>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</si>
  <si>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</si>
  <si>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</si>
  <si>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</si>
  <si>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</si>
  <si>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</si>
  <si>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</si>
  <si>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</si>
  <si>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</si>
  <si>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</si>
  <si>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</si>
  <si>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</si>
  <si>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</si>
  <si>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</si>
  <si>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</si>
  <si>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</si>
  <si>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</si>
  <si>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</si>
  <si>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</si>
  <si>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</si>
  <si>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</si>
  <si>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</si>
  <si>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</si>
  <si>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</si>
  <si>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</si>
  <si>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</si>
  <si>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</si>
  <si>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</si>
  <si>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</si>
  <si>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</si>
  <si>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</si>
  <si>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</si>
  <si>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</si>
  <si>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</si>
  <si>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</si>
  <si>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</si>
  <si>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</si>
  <si>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</si>
  <si>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</si>
  <si>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</si>
  <si>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</si>
  <si>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</si>
  <si>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</si>
  <si>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</si>
  <si>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</si>
  <si>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</si>
  <si>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</si>
  <si>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</si>
  <si>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</si>
  <si>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</si>
  <si>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</si>
  <si>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</si>
  <si>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</si>
  <si>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</si>
  <si>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</si>
  <si>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</si>
  <si>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</si>
  <si>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</si>
  <si>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</si>
  <si>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</si>
  <si>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</si>
  <si>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</si>
  <si>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</si>
  <si>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</si>
  <si>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</si>
  <si>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</si>
  <si>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</si>
  <si>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</si>
  <si>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</si>
  <si>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</si>
  <si>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</si>
  <si>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</si>
  <si>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</si>
  <si>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</si>
  <si>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</si>
  <si>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</si>
  <si>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</si>
  <si>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</si>
  <si>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</si>
  <si>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</si>
  <si>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</si>
  <si>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</si>
  <si>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</si>
  <si>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</si>
  <si>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</si>
  <si>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</si>
  <si>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</si>
  <si>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</si>
  <si>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</si>
  <si>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</si>
  <si>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</si>
  <si>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</si>
  <si>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</si>
  <si>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</si>
  <si>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</si>
  <si>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</si>
  <si>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</si>
  <si>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</si>
  <si>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</si>
  <si>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</si>
  <si>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</si>
  <si>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</si>
  <si>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</si>
  <si>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</si>
  <si>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</si>
  <si>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</si>
  <si>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</si>
  <si>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</si>
  <si>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</si>
  <si>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</si>
  <si>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</si>
  <si>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</si>
  <si>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</si>
  <si>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</si>
  <si>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</si>
  <si>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</si>
  <si>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</si>
  <si>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</si>
  <si>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</si>
  <si>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</si>
  <si>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</si>
  <si>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</si>
  <si>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</si>
  <si>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</si>
  <si>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</si>
  <si>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</si>
  <si>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</si>
  <si>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</si>
  <si>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</si>
  <si>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</si>
  <si>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</si>
  <si>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</si>
  <si>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</si>
  <si>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</si>
  <si>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</si>
  <si>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</si>
  <si>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</si>
  <si>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</si>
  <si>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</si>
  <si>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</si>
  <si>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</si>
  <si>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</si>
  <si>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</si>
  <si>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</si>
  <si>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</si>
  <si>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</si>
  <si>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</si>
  <si>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</si>
  <si>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</si>
  <si>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</si>
  <si>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</si>
  <si>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</si>
  <si>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</si>
  <si>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</si>
  <si>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</si>
  <si>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</si>
  <si>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</si>
  <si>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</si>
  <si>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</si>
  <si>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</si>
  <si>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</si>
  <si>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</si>
  <si>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</si>
  <si>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</si>
  <si>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</si>
  <si>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</si>
  <si>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</si>
  <si>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</si>
  <si>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</si>
  <si>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</si>
  <si>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</si>
  <si>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</si>
  <si>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</si>
  <si>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</si>
  <si>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</si>
  <si>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</si>
  <si>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</si>
  <si>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</si>
  <si>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</si>
  <si>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</si>
  <si>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</si>
  <si>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</si>
  <si>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</si>
  <si>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</si>
  <si>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</si>
  <si>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</si>
  <si>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</si>
  <si>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</si>
  <si>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</si>
  <si>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</si>
  <si>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</si>
  <si>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</si>
  <si>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</si>
  <si>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</si>
  <si>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</si>
  <si>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</si>
  <si>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</si>
  <si>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</si>
  <si>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</si>
  <si>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</si>
  <si>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</si>
  <si>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</si>
  <si>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</si>
  <si>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</si>
  <si>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</si>
  <si>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</si>
  <si>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</si>
  <si>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</si>
  <si>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</si>
  <si>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</si>
  <si>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</si>
  <si>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</si>
  <si>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</si>
  <si>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</si>
  <si>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</si>
  <si>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</si>
  <si>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</si>
  <si>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</si>
  <si>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</si>
  <si>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</si>
  <si>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</si>
  <si>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</si>
  <si>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</si>
  <si>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</si>
  <si>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</si>
  <si>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</si>
  <si>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</si>
  <si>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</si>
  <si>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</si>
  <si>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</si>
  <si>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</si>
  <si>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</si>
  <si>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</si>
  <si>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</si>
  <si>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</si>
  <si>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</si>
  <si>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</si>
  <si>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</si>
  <si>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</si>
  <si>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</si>
  <si>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</si>
  <si>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</si>
  <si>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</si>
  <si>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</si>
  <si>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</si>
  <si>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</si>
  <si>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</si>
  <si>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</si>
  <si>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</si>
  <si>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</si>
  <si>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</si>
  <si>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</si>
  <si>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</si>
  <si>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</si>
  <si>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</si>
  <si>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</si>
  <si>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</si>
  <si>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</si>
  <si>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</si>
  <si>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</si>
  <si>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</si>
  <si>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</si>
  <si>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</si>
  <si>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</si>
  <si>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</si>
  <si>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</si>
  <si>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</si>
  <si>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</si>
  <si>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</si>
  <si>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</si>
  <si>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</si>
  <si>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</si>
  <si>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</si>
  <si>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</si>
  <si>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</si>
  <si>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</si>
  <si>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</si>
  <si>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</si>
  <si>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</si>
  <si>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</si>
  <si>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</si>
  <si>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</si>
  <si>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</si>
  <si>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</si>
  <si>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</si>
  <si>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</si>
  <si>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</si>
  <si>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</si>
  <si>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</si>
  <si>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</si>
  <si>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</si>
  <si>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</si>
  <si>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</si>
  <si>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</si>
  <si>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</si>
  <si>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</si>
  <si>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</si>
  <si>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</si>
  <si>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</si>
  <si>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</si>
  <si>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</si>
  <si>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</si>
  <si>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</si>
  <si>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</si>
  <si>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</si>
  <si>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</si>
  <si>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</si>
  <si>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</si>
  <si>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</si>
  <si>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</si>
  <si>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</si>
  <si>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</si>
  <si>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</si>
  <si>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</si>
  <si>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</si>
  <si>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</si>
  <si>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</si>
  <si>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</si>
  <si>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</si>
  <si>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</si>
  <si>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</si>
  <si>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</si>
  <si>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</si>
  <si>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</si>
  <si>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</si>
  <si>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</si>
  <si>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</si>
  <si>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</si>
  <si>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</si>
  <si>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</si>
  <si>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</si>
  <si>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</si>
  <si>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</si>
  <si>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</si>
  <si>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</si>
  <si>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</si>
  <si>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</si>
  <si>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</si>
  <si>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</si>
  <si>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</si>
  <si>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</si>
  <si>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</si>
  <si>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</si>
  <si>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</si>
  <si>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</si>
  <si>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</si>
  <si>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</si>
  <si>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</si>
  <si>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</si>
  <si>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</si>
  <si>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</si>
  <si>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</si>
  <si>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</si>
  <si>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</si>
  <si>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</si>
  <si>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</si>
  <si>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</si>
  <si>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</si>
  <si>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</si>
  <si>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</si>
  <si>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</si>
  <si>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</si>
  <si>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</si>
  <si>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</si>
  <si>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</si>
  <si>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</si>
  <si>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</si>
  <si>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</si>
  <si>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</si>
  <si>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</si>
  <si>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</si>
  <si>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</si>
  <si>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</si>
  <si>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</si>
  <si>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</si>
  <si>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</si>
  <si>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</si>
  <si>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</si>
  <si>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</si>
  <si>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</si>
  <si>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</si>
  <si>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</si>
  <si>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</si>
  <si>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</si>
  <si>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</si>
  <si>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</si>
  <si>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</si>
  <si>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</si>
  <si>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</si>
  <si>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</si>
  <si>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</si>
  <si>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</si>
  <si>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</si>
  <si>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</si>
  <si>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</si>
  <si>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</si>
  <si>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</si>
  <si>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</si>
  <si>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</si>
  <si>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</si>
  <si>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</si>
  <si>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</si>
  <si>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</si>
  <si>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</si>
  <si>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</si>
  <si>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</si>
  <si>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</si>
  <si>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</si>
  <si>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</si>
  <si>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</si>
  <si>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</si>
  <si>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</si>
  <si>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</si>
  <si>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</si>
  <si>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</si>
  <si>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</si>
  <si>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</si>
  <si>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</si>
  <si>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</si>
  <si>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</si>
  <si>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</si>
  <si>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</si>
  <si>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</si>
  <si>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</si>
  <si>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</si>
  <si>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</si>
  <si>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</si>
  <si>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</si>
  <si>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</si>
  <si>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</si>
  <si>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</si>
  <si>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</si>
  <si>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</si>
  <si>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</si>
  <si>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</si>
  <si>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</si>
  <si>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</si>
  <si>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</si>
  <si>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</si>
  <si>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</si>
  <si>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</si>
  <si>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</si>
  <si>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</si>
  <si>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</si>
  <si>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</si>
  <si>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</si>
  <si>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</si>
  <si>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</si>
  <si>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</si>
  <si>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</si>
  <si>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</si>
  <si>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</si>
  <si>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</si>
  <si>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</si>
  <si>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</si>
  <si>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</si>
  <si>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</si>
  <si>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</si>
  <si>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</si>
  <si>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</si>
  <si>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</si>
  <si>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</si>
  <si>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</si>
  <si>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</si>
  <si>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</si>
  <si>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</si>
  <si>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</si>
  <si>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</si>
  <si>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</si>
  <si>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</si>
  <si>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</si>
  <si>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</si>
  <si>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</si>
  <si>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</si>
  <si>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</si>
  <si>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</si>
  <si>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</si>
  <si>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</si>
  <si>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</si>
  <si>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</si>
  <si>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</si>
  <si>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</si>
  <si>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</si>
  <si>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</si>
  <si>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</si>
  <si>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</si>
  <si>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</si>
  <si>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</si>
  <si>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</si>
  <si>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</si>
  <si>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</si>
  <si>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</si>
  <si>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</si>
  <si>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</si>
  <si>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</si>
  <si>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</si>
  <si>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</si>
  <si>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</si>
  <si>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</si>
  <si>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</si>
  <si>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</si>
  <si>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</si>
  <si>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</si>
  <si>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</si>
  <si>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</si>
  <si>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</si>
  <si>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</si>
  <si>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</si>
  <si>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</si>
  <si>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</si>
  <si>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</si>
  <si>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</si>
  <si>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</si>
  <si>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</si>
  <si>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</si>
  <si>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</si>
  <si>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</si>
  <si>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</si>
  <si>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</si>
  <si>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</si>
  <si>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</si>
  <si>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</si>
  <si>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</si>
  <si>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</si>
  <si>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</si>
  <si>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</si>
  <si>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</si>
  <si>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</si>
  <si>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</si>
  <si>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</si>
  <si>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</si>
  <si>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</si>
  <si>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</si>
  <si>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</si>
  <si>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</si>
  <si>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</si>
  <si>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</si>
  <si>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</si>
  <si>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</si>
  <si>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</si>
  <si>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</si>
  <si>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</si>
  <si>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</si>
  <si>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</si>
  <si>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</si>
  <si>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</si>
  <si>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</si>
  <si>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</si>
  <si>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</si>
  <si>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</si>
  <si>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</si>
  <si>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</si>
  <si>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</si>
  <si>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</si>
  <si>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</si>
  <si>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</si>
  <si>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</si>
  <si>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</si>
  <si>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</si>
  <si>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</si>
  <si>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</si>
  <si>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</si>
  <si>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</si>
  <si>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</si>
  <si>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</si>
  <si>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</si>
  <si>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</si>
  <si>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</si>
  <si>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</si>
  <si>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</si>
  <si>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</si>
  <si>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</si>
  <si>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</si>
  <si>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</si>
  <si>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</si>
  <si>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</si>
  <si>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</si>
  <si>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</si>
  <si>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</si>
  <si>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</si>
  <si>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</si>
  <si>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</si>
  <si>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</si>
  <si>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</si>
  <si>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</si>
  <si>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</si>
  <si>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</si>
  <si>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</si>
  <si>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</si>
  <si>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</si>
  <si>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</si>
  <si>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</si>
  <si>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</si>
  <si>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</si>
  <si>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</si>
  <si>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</si>
  <si>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</si>
  <si>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</si>
  <si>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</si>
  <si>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</si>
  <si>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</si>
  <si>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</si>
  <si>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</si>
  <si>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</si>
  <si>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</si>
  <si>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</si>
  <si>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</si>
  <si>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</si>
  <si>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</si>
  <si>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</si>
  <si>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</si>
  <si>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</si>
  <si>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</si>
  <si>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</si>
  <si>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</si>
  <si>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</si>
  <si>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</si>
  <si>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</si>
  <si>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</si>
  <si>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</si>
  <si>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</si>
  <si>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</si>
  <si>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</si>
  <si>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</si>
  <si>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</si>
  <si>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</si>
  <si>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</si>
  <si>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</si>
  <si>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</si>
  <si>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</si>
  <si>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</si>
  <si>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</si>
  <si>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</si>
  <si>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</si>
  <si>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</si>
  <si>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</si>
  <si>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</si>
  <si>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</si>
  <si>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</si>
  <si>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</si>
  <si>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</si>
  <si>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</si>
  <si>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</si>
  <si>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</si>
  <si>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</si>
  <si>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</si>
  <si>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</si>
  <si>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</si>
  <si>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</si>
  <si>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</si>
  <si>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</si>
  <si>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</si>
  <si>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</si>
  <si>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</si>
  <si>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</si>
  <si>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</si>
  <si>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</si>
  <si>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</si>
  <si>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</si>
  <si>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</si>
  <si>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</si>
  <si>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</si>
  <si>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</si>
  <si>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</si>
  <si>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</si>
  <si>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</si>
  <si>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</si>
  <si>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</si>
  <si>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</si>
  <si>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</si>
  <si>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</si>
  <si>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</si>
  <si>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</si>
  <si>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</si>
  <si>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</si>
  <si>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</si>
  <si>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</si>
  <si>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</si>
  <si>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</si>
  <si>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</si>
  <si>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</si>
  <si>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</si>
  <si>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</si>
  <si>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</si>
  <si>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</si>
  <si>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</si>
  <si>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</si>
  <si>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</si>
  <si>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</si>
  <si>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</si>
  <si>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</si>
  <si>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</si>
  <si>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</si>
  <si>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</si>
  <si>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</si>
  <si>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</si>
  <si>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</si>
  <si>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</si>
  <si>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</si>
  <si>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</si>
  <si>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</si>
  <si>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</si>
  <si>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</si>
  <si>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</si>
  <si>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</si>
  <si>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</si>
  <si>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</si>
  <si>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</si>
  <si>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</si>
  <si>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</si>
  <si>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</si>
  <si>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</si>
  <si>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</si>
  <si>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</si>
  <si>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</si>
  <si>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</si>
  <si>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</si>
  <si>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</si>
  <si>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</si>
  <si>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</si>
  <si>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</si>
  <si>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</si>
  <si>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</si>
  <si>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</si>
  <si>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</si>
  <si>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</si>
  <si>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</si>
  <si>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</si>
  <si>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</si>
  <si>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</si>
  <si>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</si>
  <si>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</si>
  <si>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</si>
  <si>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</si>
  <si>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</si>
  <si>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</si>
  <si>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</si>
  <si>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</si>
  <si>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</si>
  <si>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</si>
  <si>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</si>
  <si>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</si>
  <si>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</si>
  <si>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</si>
  <si>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</si>
  <si>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</si>
  <si>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</si>
  <si>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</si>
  <si>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</si>
  <si>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</si>
  <si>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</si>
  <si>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</si>
  <si>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</si>
  <si>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</si>
  <si>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</si>
  <si>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</si>
  <si>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</si>
  <si>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</si>
  <si>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</si>
  <si>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</si>
  <si>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</si>
  <si>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</si>
  <si>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</si>
  <si>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</si>
  <si>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</si>
  <si>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</si>
  <si>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</si>
  <si>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</si>
  <si>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</si>
  <si>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</si>
  <si>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</si>
  <si>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</si>
  <si>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</si>
  <si>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</si>
  <si>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</si>
  <si>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</si>
  <si>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</si>
  <si>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</si>
  <si>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</si>
  <si>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</si>
  <si>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</si>
  <si>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</si>
  <si>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</si>
  <si>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</si>
  <si>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</si>
  <si>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</si>
  <si>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</si>
  <si>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</si>
  <si>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</si>
  <si>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</si>
  <si>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</si>
  <si>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</si>
  <si>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</si>
  <si>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</si>
  <si>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</si>
  <si>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</si>
  <si>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</si>
  <si>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</si>
  <si>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</si>
  <si>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</si>
  <si>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</si>
  <si>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</si>
  <si>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</si>
  <si>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</si>
  <si>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</si>
  <si>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</si>
  <si>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</si>
  <si>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</si>
  <si>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</si>
  <si>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</si>
  <si>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</si>
  <si>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</si>
  <si>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</si>
  <si>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</si>
  <si>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</si>
  <si>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</si>
  <si>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</si>
  <si>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</si>
  <si>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</si>
  <si>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</si>
  <si>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</si>
  <si>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</si>
  <si>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</si>
  <si>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</si>
  <si>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</si>
  <si>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</si>
  <si>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</si>
  <si>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</si>
  <si>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</si>
  <si>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</si>
  <si>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</si>
  <si>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</si>
  <si>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</si>
  <si>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</si>
  <si>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</si>
  <si>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</si>
  <si>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</si>
  <si>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</si>
  <si>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</si>
  <si>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</si>
  <si>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</si>
  <si>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</si>
  <si>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</si>
  <si>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</si>
  <si>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</si>
  <si>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</si>
  <si>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</si>
  <si>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</si>
  <si>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</si>
  <si>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</si>
  <si>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</si>
  <si>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</si>
  <si>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</si>
  <si>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</si>
  <si>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</si>
  <si>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</si>
  <si>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</si>
  <si>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</si>
  <si>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</si>
  <si>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</si>
  <si>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</si>
  <si>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</si>
  <si>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</si>
  <si>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</si>
  <si>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</si>
  <si>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</si>
  <si>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</si>
  <si>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</si>
  <si>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</si>
  <si>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</si>
  <si>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</si>
  <si>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</si>
  <si>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</si>
  <si>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</si>
  <si>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</si>
  <si>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</si>
  <si>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</si>
  <si>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</si>
  <si>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</si>
  <si>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</si>
  <si>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</si>
  <si>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</si>
  <si>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</si>
  <si>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</si>
  <si>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</si>
  <si>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</si>
  <si>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</si>
  <si>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</si>
  <si>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</si>
  <si>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</si>
  <si>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</si>
  <si>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</si>
  <si>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</si>
  <si>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</si>
  <si>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</si>
  <si>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</si>
  <si>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</si>
  <si>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</si>
  <si>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</si>
  <si>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</si>
  <si>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</si>
  <si>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</si>
  <si>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</si>
  <si>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</si>
  <si>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</si>
  <si>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</si>
  <si>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</si>
  <si>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</si>
  <si>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</si>
  <si>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</si>
  <si>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</si>
  <si>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</si>
  <si>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</si>
  <si>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</si>
  <si>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</si>
  <si>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</si>
  <si>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</si>
  <si>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</si>
  <si>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</si>
  <si>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</si>
  <si>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</si>
  <si>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</si>
  <si>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</si>
  <si>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</si>
  <si>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</si>
  <si>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</si>
  <si>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</si>
  <si>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</si>
  <si>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</si>
  <si>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</si>
  <si>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</si>
  <si>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</si>
  <si>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</si>
  <si>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</si>
  <si>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</si>
  <si>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</si>
  <si>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</si>
  <si>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</si>
  <si>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</si>
  <si>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</si>
  <si>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</si>
  <si>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</si>
  <si>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</si>
  <si>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</si>
  <si>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</si>
  <si>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</si>
  <si>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</si>
  <si>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</si>
  <si>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</si>
  <si>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</si>
  <si>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</si>
  <si>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</si>
  <si>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</si>
  <si>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</si>
  <si>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</si>
  <si>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</si>
  <si>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</si>
  <si>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</si>
  <si>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</si>
  <si>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</si>
  <si>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</si>
  <si>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</si>
  <si>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</si>
  <si>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</si>
  <si>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</si>
  <si>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</si>
  <si>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</si>
  <si>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</si>
  <si>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</si>
  <si>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</si>
  <si>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</si>
  <si>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</si>
  <si>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</si>
  <si>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</si>
  <si>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</si>
  <si>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</si>
  <si>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</si>
  <si>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</si>
  <si>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</si>
  <si>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</si>
  <si>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</si>
  <si>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</si>
  <si>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</si>
  <si>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</si>
  <si>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</si>
  <si>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</si>
  <si>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</si>
  <si>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</si>
  <si>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</si>
  <si>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</si>
  <si>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</si>
  <si>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</si>
  <si>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</si>
  <si>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</si>
  <si>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</si>
  <si>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</si>
  <si>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</si>
  <si>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</si>
  <si>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</si>
  <si>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</si>
  <si>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</si>
  <si>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</si>
  <si>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</si>
  <si>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</si>
  <si>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</si>
  <si>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</si>
  <si>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</si>
  <si>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</si>
  <si>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</si>
  <si>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</si>
  <si>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</si>
  <si>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</si>
  <si>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</si>
  <si>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</si>
  <si>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</si>
  <si>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</si>
  <si>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</si>
  <si>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</si>
  <si>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</si>
  <si>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</si>
  <si>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</si>
  <si>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</si>
  <si>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</si>
  <si>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</si>
  <si>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</si>
  <si>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</si>
  <si>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</si>
  <si>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</si>
  <si>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</si>
  <si>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</si>
  <si>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</si>
  <si>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</si>
  <si>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</si>
  <si>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</si>
  <si>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</si>
  <si>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</si>
  <si>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</si>
  <si>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</si>
  <si>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</si>
  <si>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</si>
  <si>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</si>
  <si>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</si>
  <si>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</si>
  <si>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</si>
  <si>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</si>
  <si>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</si>
  <si>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</si>
  <si>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</si>
  <si>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</si>
  <si>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</si>
  <si>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</si>
  <si>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</si>
  <si>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</si>
  <si>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</si>
  <si>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</si>
  <si>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</si>
  <si>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</si>
  <si>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</si>
  <si>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</si>
  <si>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</si>
  <si>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</si>
  <si>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</si>
  <si>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</si>
  <si>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</si>
  <si>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</si>
  <si>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</si>
  <si>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</si>
  <si>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</si>
  <si>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</si>
  <si>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</si>
  <si>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</si>
  <si>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</si>
  <si>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</si>
  <si>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</si>
  <si>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</si>
  <si>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</si>
  <si>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</si>
  <si>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</si>
  <si>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</si>
  <si>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</si>
  <si>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</si>
  <si>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</si>
  <si>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</si>
  <si>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</si>
  <si>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</si>
  <si>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</si>
  <si>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</si>
  <si>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</si>
  <si>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</si>
  <si>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</si>
  <si>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</si>
  <si>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</si>
  <si>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</si>
  <si>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</si>
  <si>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</si>
  <si>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</si>
  <si>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</si>
  <si>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</si>
  <si>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</si>
  <si>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</si>
  <si>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</si>
  <si>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</si>
  <si>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</si>
  <si>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</si>
  <si>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</si>
  <si>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</si>
  <si>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</si>
  <si>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</si>
  <si>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</si>
  <si>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</si>
  <si>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</si>
  <si>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</si>
  <si>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</si>
  <si>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</si>
  <si>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</si>
  <si>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</si>
  <si>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</si>
  <si>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</si>
  <si>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</si>
  <si>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</si>
  <si>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</si>
  <si>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</si>
  <si>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</si>
  <si>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</si>
  <si>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</si>
  <si>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</si>
  <si>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</si>
  <si>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</si>
  <si>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</si>
  <si>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</si>
  <si>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</si>
  <si>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</si>
  <si>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</si>
  <si>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</si>
  <si>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</si>
  <si>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</si>
  <si>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</si>
  <si>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</si>
  <si>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</si>
  <si>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</si>
  <si>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</si>
  <si>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</si>
  <si>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</si>
  <si>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</si>
  <si>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</si>
  <si>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</si>
  <si>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</si>
  <si>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</si>
  <si>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</si>
  <si>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</si>
  <si>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</si>
  <si>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</si>
  <si>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</si>
  <si>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</si>
  <si>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</si>
  <si>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</si>
  <si>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</si>
  <si>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</si>
  <si>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</si>
  <si>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</si>
  <si>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</si>
  <si>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</si>
  <si>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</si>
  <si>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</si>
  <si>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</si>
  <si>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</si>
  <si>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</si>
  <si>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</si>
  <si>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</si>
  <si>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</si>
  <si>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</si>
  <si>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</si>
  <si>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</si>
  <si>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</si>
  <si>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</si>
  <si>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</si>
  <si>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</si>
  <si>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</si>
  <si>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</si>
  <si>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</si>
  <si>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</si>
  <si>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</si>
  <si>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</si>
  <si>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</si>
  <si>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</si>
  <si>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</si>
  <si>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</si>
  <si>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</si>
  <si>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</si>
  <si>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</si>
  <si>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</si>
  <si>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</si>
  <si>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</si>
  <si>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</si>
  <si>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</si>
  <si>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</si>
  <si>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</si>
  <si>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</si>
  <si>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</si>
  <si>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</si>
  <si>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</si>
  <si>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</si>
  <si>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</si>
  <si>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</si>
  <si>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</si>
  <si>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</si>
  <si>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</si>
  <si>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</si>
  <si>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</si>
  <si>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</si>
  <si>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</si>
  <si>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</si>
  <si>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</si>
  <si>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</si>
  <si>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</si>
  <si>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</si>
  <si>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</si>
  <si>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</si>
  <si>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</si>
  <si>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</si>
  <si>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</si>
  <si>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</si>
  <si>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</si>
  <si>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</si>
  <si>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</si>
  <si>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</si>
  <si>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</si>
  <si>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</si>
  <si>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</si>
  <si>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</si>
  <si>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</si>
  <si>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</si>
  <si>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</si>
  <si>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</si>
  <si>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</si>
  <si>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</si>
  <si>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</si>
  <si>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</si>
  <si>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</si>
  <si>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</si>
  <si>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</si>
  <si>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</si>
  <si>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</si>
  <si>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</si>
  <si>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</si>
  <si>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</si>
  <si>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</si>
  <si>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</si>
  <si>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</si>
  <si>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</si>
  <si>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</si>
  <si>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</si>
  <si>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</si>
  <si>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</si>
  <si>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</si>
  <si>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</si>
  <si>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</si>
  <si>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</si>
  <si>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</si>
  <si>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</si>
  <si>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</si>
  <si>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</si>
  <si>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</si>
  <si>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</si>
  <si>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</si>
  <si>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</si>
  <si>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</si>
  <si>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</si>
  <si>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</si>
  <si>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</si>
  <si>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</si>
  <si>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</si>
  <si>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</si>
  <si>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</si>
  <si>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</si>
  <si>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</si>
  <si>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</si>
  <si>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</si>
  <si>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</si>
  <si>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</si>
  <si>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</si>
  <si>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</si>
  <si>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</si>
  <si>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</si>
  <si>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</si>
  <si>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</si>
  <si>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</si>
  <si>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</si>
  <si>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</si>
  <si>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</si>
  <si>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</si>
  <si>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</si>
  <si>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</si>
  <si>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</si>
  <si>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</si>
  <si>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</si>
  <si>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</si>
  <si>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</si>
  <si>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</si>
  <si>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</si>
  <si>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</si>
  <si>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</si>
  <si>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</si>
  <si>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</si>
  <si>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</si>
  <si>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</si>
  <si>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</si>
  <si>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</si>
  <si>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</si>
  <si>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</si>
  <si>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</si>
  <si>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</si>
  <si>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</si>
  <si>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</si>
  <si>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</si>
  <si>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</si>
  <si>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</si>
  <si>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</si>
  <si>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</si>
  <si>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</si>
  <si>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</si>
  <si>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</si>
  <si>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</si>
  <si>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</si>
  <si>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</si>
  <si>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</si>
  <si>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</si>
  <si>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</si>
  <si>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</si>
  <si>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</si>
  <si>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</si>
  <si>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</si>
  <si>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</si>
  <si>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</si>
  <si>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</si>
  <si>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</si>
  <si>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</si>
  <si>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</si>
  <si>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</si>
  <si>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</si>
  <si>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</si>
  <si>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</si>
  <si>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</si>
  <si>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</si>
  <si>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</si>
  <si>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</si>
  <si>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</si>
  <si>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</si>
  <si>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</si>
  <si>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</si>
  <si>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</si>
  <si>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</si>
  <si>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</si>
  <si>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</si>
  <si>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</si>
  <si>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</si>
  <si>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</si>
  <si>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</si>
  <si>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</si>
  <si>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</si>
  <si>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</si>
  <si>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</si>
  <si>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</si>
  <si>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</si>
  <si>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</si>
  <si>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</si>
  <si>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</si>
  <si>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</si>
  <si>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</si>
  <si>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</si>
  <si>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</si>
  <si>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</si>
  <si>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</si>
  <si>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</si>
  <si>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</si>
  <si>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</si>
  <si>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</si>
  <si>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</si>
  <si>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</si>
  <si>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</si>
  <si>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</si>
  <si>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</si>
  <si>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</si>
  <si>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</si>
  <si>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</si>
  <si>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</si>
  <si>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</si>
  <si>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</si>
  <si>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</si>
  <si>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</si>
  <si>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</si>
  <si>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</si>
  <si>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</si>
  <si>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</si>
  <si>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</si>
  <si>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</si>
  <si>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</si>
  <si>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</si>
  <si>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</si>
  <si>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</si>
  <si>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</si>
  <si>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</si>
  <si>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</si>
  <si>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</si>
  <si>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</si>
  <si>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</si>
  <si>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</si>
  <si>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</si>
  <si>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</si>
  <si>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</si>
  <si>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</si>
  <si>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</si>
  <si>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</si>
  <si>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</si>
  <si>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</si>
  <si>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</si>
  <si>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</si>
  <si>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</si>
  <si>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</si>
  <si>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</si>
  <si>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</si>
  <si>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</si>
  <si>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</si>
  <si>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</si>
  <si>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</si>
  <si>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</si>
  <si>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</si>
  <si>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</si>
  <si>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</si>
  <si>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</si>
  <si>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</si>
  <si>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</si>
  <si>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</si>
  <si>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</si>
  <si>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</si>
  <si>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</si>
  <si>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</si>
  <si>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</si>
  <si>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</si>
  <si>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</si>
  <si>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</si>
  <si>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</si>
  <si>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</si>
  <si>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</si>
  <si>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</si>
  <si>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</si>
  <si>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</si>
  <si>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</si>
  <si>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</si>
  <si>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</si>
  <si>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</si>
  <si>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</si>
  <si>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</si>
  <si>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</si>
  <si>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</si>
  <si>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</si>
  <si>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</si>
  <si>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</si>
  <si>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</si>
  <si>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</si>
  <si>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</si>
  <si>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</si>
  <si>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</si>
  <si>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</si>
  <si>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</si>
  <si>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</si>
  <si>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</si>
  <si>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</si>
  <si>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</si>
  <si>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</si>
  <si>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</si>
  <si>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</si>
  <si>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</si>
  <si>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</si>
  <si>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</si>
  <si>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</si>
  <si>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</si>
  <si>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</si>
  <si>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</si>
  <si>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</si>
  <si>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</si>
  <si>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</si>
  <si>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</si>
  <si>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</si>
  <si>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</si>
  <si>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</si>
  <si>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</si>
  <si>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</si>
  <si>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</si>
  <si>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</si>
  <si>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</si>
  <si>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</si>
  <si>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</si>
  <si>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</si>
  <si>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</si>
  <si>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</si>
  <si>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</si>
  <si>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</si>
  <si>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</si>
  <si>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</si>
  <si>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</si>
  <si>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</si>
  <si>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</si>
  <si>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</si>
  <si>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</si>
  <si>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</si>
  <si>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</si>
  <si>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</si>
  <si>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</si>
  <si>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</si>
  <si>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</si>
  <si>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</si>
  <si>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</si>
  <si>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</si>
  <si>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</si>
  <si>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</si>
  <si>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</si>
  <si>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</si>
  <si>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</si>
  <si>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</si>
  <si>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</si>
  <si>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</si>
  <si>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</si>
  <si>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</si>
  <si>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</si>
  <si>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</si>
  <si>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</si>
  <si>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</si>
  <si>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</si>
  <si>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</si>
  <si>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</si>
  <si>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</si>
  <si>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</si>
  <si>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</si>
  <si>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</si>
  <si>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</si>
  <si>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</si>
  <si>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</si>
  <si>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</si>
  <si>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</si>
  <si>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</si>
  <si>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</si>
  <si>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</si>
  <si>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</si>
  <si>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</si>
  <si>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</si>
  <si>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</si>
  <si>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</si>
  <si>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</si>
  <si>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</si>
  <si>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</si>
  <si>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</si>
  <si>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</si>
  <si>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</si>
  <si>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</si>
  <si>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</si>
  <si>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</si>
  <si>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</si>
  <si>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</si>
  <si>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</si>
  <si>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</si>
  <si>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</si>
  <si>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</si>
  <si>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</si>
  <si>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</si>
  <si>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</si>
  <si>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</si>
  <si>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</si>
  <si>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</si>
  <si>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</si>
  <si>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</si>
  <si>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</si>
  <si>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</si>
  <si>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</si>
  <si>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</si>
  <si>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</si>
  <si>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</si>
  <si>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</si>
  <si>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</si>
  <si>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</si>
  <si>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</si>
  <si>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</si>
  <si>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</si>
  <si>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</si>
  <si>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</si>
  <si>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</si>
  <si>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</si>
  <si>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</si>
  <si>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</si>
  <si>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</si>
  <si>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</si>
  <si>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</si>
  <si>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</si>
  <si>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</si>
  <si>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</si>
  <si>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</si>
  <si>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</si>
  <si>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</si>
  <si>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</si>
  <si>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</si>
  <si>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</si>
  <si>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</si>
  <si>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</si>
  <si>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</si>
  <si>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</si>
  <si>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</si>
  <si>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</si>
  <si>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</si>
  <si>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</si>
  <si>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</si>
  <si>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</si>
  <si>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</si>
  <si>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</si>
  <si>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</si>
  <si>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</si>
  <si>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</si>
  <si>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</si>
  <si>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</si>
  <si>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</si>
  <si>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</si>
  <si>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</si>
  <si>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</si>
  <si>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</si>
  <si>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</si>
  <si>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</si>
  <si>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</si>
  <si>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</si>
  <si>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</si>
  <si>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</si>
  <si>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</si>
  <si>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</si>
  <si>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</si>
  <si>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</si>
  <si>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</si>
  <si>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</si>
  <si>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</si>
  <si>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</si>
  <si>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</si>
  <si>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</si>
  <si>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</si>
  <si>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</si>
  <si>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</si>
  <si>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</si>
  <si>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</si>
  <si>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</si>
  <si>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</si>
  <si>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</si>
  <si>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</si>
  <si>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</si>
  <si>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</si>
  <si>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</si>
  <si>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</si>
  <si>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</si>
  <si>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</si>
  <si>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</si>
  <si>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</si>
  <si>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</si>
  <si>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</si>
  <si>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</si>
  <si>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</si>
  <si>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</si>
  <si>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</si>
  <si>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</si>
  <si>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</si>
  <si>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</si>
  <si>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</si>
  <si>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</si>
  <si>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</si>
  <si>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</si>
  <si>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</si>
  <si>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</si>
  <si>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</si>
  <si>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</si>
  <si>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</si>
  <si>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</si>
  <si>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</si>
  <si>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</si>
  <si>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</si>
  <si>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</si>
  <si>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</si>
  <si>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</si>
  <si>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</si>
  <si>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</si>
  <si>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</si>
  <si>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</si>
  <si>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</si>
  <si>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</si>
  <si>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</si>
  <si>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</si>
  <si>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</si>
  <si>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</si>
  <si>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</si>
  <si>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</si>
  <si>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</si>
  <si>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</si>
  <si>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</si>
  <si>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</si>
  <si>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</si>
  <si>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</si>
  <si>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</si>
  <si>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</si>
  <si>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</si>
  <si>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</si>
  <si>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</si>
  <si>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</si>
  <si>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</si>
  <si>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</si>
  <si>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</si>
  <si>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</si>
  <si>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</si>
  <si>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</si>
  <si>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</si>
  <si>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</si>
  <si>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</si>
  <si>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</si>
  <si>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</si>
  <si>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</si>
  <si>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</si>
  <si>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</si>
  <si>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</si>
  <si>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</si>
  <si>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</si>
  <si>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</si>
  <si>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</si>
  <si>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</si>
  <si>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</si>
  <si>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</si>
  <si>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</si>
  <si>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</si>
  <si>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</si>
  <si>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</si>
  <si>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</si>
  <si>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</si>
  <si>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</si>
  <si>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</si>
  <si>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</si>
  <si>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</si>
  <si>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</si>
  <si>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</si>
  <si>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</si>
  <si>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</si>
  <si>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</si>
  <si>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</si>
  <si>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</si>
  <si>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</si>
  <si>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</si>
  <si>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</si>
  <si>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</si>
  <si>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</si>
  <si>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</si>
  <si>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</si>
  <si>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</si>
  <si>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</si>
  <si>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</si>
  <si>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</si>
  <si>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</si>
  <si>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</si>
  <si>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</si>
  <si>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</si>
  <si>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</si>
  <si>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</si>
  <si>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</si>
  <si>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</si>
  <si>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</si>
  <si>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</si>
  <si>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</si>
  <si>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</si>
  <si>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</si>
  <si>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</si>
  <si>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</si>
  <si>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</si>
  <si>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</si>
  <si>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</si>
  <si>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</si>
  <si>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</si>
  <si>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</si>
  <si>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</si>
  <si>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</si>
  <si>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</si>
  <si>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</si>
  <si>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</si>
  <si>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</si>
  <si>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</si>
  <si>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</si>
  <si>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</si>
  <si>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</si>
  <si>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</si>
  <si>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</si>
  <si>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</si>
  <si>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</si>
  <si>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</si>
  <si>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</si>
  <si>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</si>
  <si>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</si>
  <si>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</si>
  <si>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</si>
  <si>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</si>
  <si>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</si>
  <si>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</si>
  <si>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</si>
  <si>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</si>
  <si>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</si>
  <si>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</si>
  <si>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</si>
  <si>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</si>
  <si>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</si>
  <si>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</si>
  <si>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</si>
  <si>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</si>
  <si>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</si>
  <si>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</si>
  <si>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</si>
  <si>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</si>
  <si>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</si>
  <si>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</si>
  <si>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</si>
  <si>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</si>
  <si>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</si>
  <si>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</si>
  <si>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</si>
  <si>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</si>
  <si>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</si>
  <si>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</si>
  <si>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</si>
  <si>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</si>
  <si>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</si>
  <si>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</si>
  <si>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</si>
  <si>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</si>
  <si>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</si>
  <si>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</si>
  <si>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</si>
  <si>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</si>
  <si>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</si>
  <si>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</si>
  <si>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</si>
  <si>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</si>
  <si>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</si>
  <si>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</si>
  <si>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</si>
  <si>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</si>
  <si>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</si>
  <si>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</si>
  <si>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</si>
  <si>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</si>
  <si>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</si>
  <si>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</si>
  <si>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</si>
  <si>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</si>
  <si>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</si>
  <si>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</si>
  <si>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</si>
  <si>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</si>
  <si>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</si>
  <si>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</si>
  <si>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</si>
  <si>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</si>
  <si>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</si>
  <si>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</si>
  <si>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</si>
  <si>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</si>
  <si>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</si>
  <si>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</si>
  <si>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</si>
  <si>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</si>
  <si>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</si>
  <si>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</si>
  <si>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</si>
  <si>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</si>
  <si>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</si>
  <si>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</si>
  <si>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</si>
  <si>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</si>
  <si>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</si>
  <si>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</si>
  <si>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</si>
  <si>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</si>
  <si>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</si>
  <si>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</si>
  <si>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</si>
  <si>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</si>
  <si>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</si>
  <si>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</si>
  <si>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</si>
  <si>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</si>
  <si>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</si>
  <si>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</si>
  <si>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</si>
  <si>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</si>
  <si>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</si>
  <si>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</si>
  <si>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</si>
  <si>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</si>
  <si>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</si>
  <si>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</si>
  <si>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</si>
  <si>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</si>
  <si>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</si>
  <si>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</si>
  <si>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</si>
  <si>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</si>
  <si>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</si>
  <si>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</si>
  <si>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</si>
  <si>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</si>
  <si>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</si>
  <si>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</si>
  <si>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</si>
  <si>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</si>
  <si>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</si>
  <si>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</si>
  <si>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</si>
  <si>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</si>
  <si>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</si>
  <si>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</si>
  <si>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</si>
  <si>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</si>
  <si>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</si>
  <si>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</si>
  <si>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</si>
  <si>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</si>
  <si>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</si>
  <si>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</si>
  <si>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</si>
  <si>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</si>
  <si>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</si>
  <si>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</si>
  <si>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</si>
  <si>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</si>
  <si>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</si>
  <si>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</si>
  <si>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</si>
  <si>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</si>
  <si>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</si>
  <si>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</si>
  <si>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</si>
  <si>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</si>
  <si>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</si>
  <si>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</si>
  <si>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</si>
  <si>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</si>
  <si>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</si>
  <si>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</si>
  <si>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</si>
  <si>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</si>
  <si>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</si>
  <si>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</si>
  <si>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</si>
  <si>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</si>
  <si>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</si>
  <si>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</si>
  <si>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</si>
  <si>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</si>
  <si>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</si>
  <si>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</si>
  <si>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</si>
  <si>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</si>
  <si>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</si>
  <si>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</si>
  <si>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</si>
  <si>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</si>
  <si>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</si>
  <si>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</si>
  <si>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</si>
  <si>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</si>
  <si>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</si>
  <si>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</si>
  <si>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</si>
  <si>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</si>
  <si>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</si>
  <si>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</si>
  <si>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</si>
  <si>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</si>
  <si>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</si>
  <si>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</si>
  <si>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</si>
  <si>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</si>
  <si>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</si>
  <si>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</si>
  <si>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</si>
  <si>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</si>
  <si>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</si>
  <si>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</si>
  <si>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</si>
  <si>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</si>
  <si>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</si>
  <si>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</si>
  <si>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</si>
  <si>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</si>
  <si>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</si>
  <si>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</si>
  <si>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</si>
  <si>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</si>
  <si>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</si>
  <si>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</si>
  <si>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</si>
  <si>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</si>
  <si>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</si>
  <si>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</si>
  <si>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</si>
  <si>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</si>
  <si>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</si>
  <si>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</si>
  <si>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</si>
  <si>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</si>
  <si>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</si>
  <si>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</si>
  <si>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</si>
  <si>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</si>
  <si>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</si>
  <si>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</si>
  <si>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</si>
  <si>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</si>
  <si>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</si>
  <si>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</si>
  <si>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</si>
  <si>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</si>
  <si>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</si>
  <si>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</si>
  <si>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</si>
  <si>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</si>
  <si>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</si>
  <si>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</si>
  <si>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</si>
  <si>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</si>
  <si>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</si>
  <si>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</si>
  <si>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</si>
  <si>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</si>
  <si>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</si>
  <si>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</si>
  <si>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</si>
  <si>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</si>
  <si>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</si>
  <si>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</si>
  <si>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</si>
  <si>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</si>
  <si>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</si>
  <si>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</si>
  <si>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</si>
  <si>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</si>
  <si>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</si>
  <si>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</si>
  <si>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</si>
  <si>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</si>
  <si>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</si>
  <si>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</si>
  <si>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</si>
  <si>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</si>
  <si>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</si>
  <si>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</si>
  <si>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</si>
  <si>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</si>
  <si>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</si>
  <si>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</si>
  <si>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</si>
  <si>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</si>
  <si>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</si>
  <si>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</si>
  <si>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</si>
  <si>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</si>
  <si>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</si>
  <si>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</si>
  <si>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</si>
  <si>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</si>
  <si>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</si>
  <si>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</si>
  <si>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</si>
  <si>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</si>
  <si>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</si>
  <si>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</si>
  <si>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</si>
  <si>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</si>
  <si>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</si>
  <si>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</si>
  <si>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</si>
  <si>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</si>
  <si>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</si>
  <si>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</si>
  <si>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</si>
  <si>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</si>
  <si>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</si>
  <si>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</si>
  <si>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</si>
  <si>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</si>
  <si>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</si>
  <si>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</si>
  <si>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</si>
  <si>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</si>
  <si>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</si>
  <si>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</si>
  <si>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</si>
  <si>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</si>
  <si>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</si>
  <si>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</si>
  <si>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</si>
  <si>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</si>
  <si>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</si>
  <si>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</si>
  <si>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</si>
  <si>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</si>
  <si>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</si>
  <si>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</si>
  <si>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</si>
  <si>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</si>
  <si>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</si>
  <si>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</si>
  <si>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</si>
  <si>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</si>
  <si>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</si>
  <si>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</si>
  <si>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</si>
  <si>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</si>
  <si>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</si>
  <si>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</si>
  <si>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</si>
  <si>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</si>
  <si>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</si>
  <si>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</si>
  <si>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</si>
  <si>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</si>
  <si>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</si>
  <si>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</si>
  <si>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</si>
  <si>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</si>
  <si>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</si>
  <si>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</si>
  <si>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</si>
  <si>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</si>
  <si>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</si>
  <si>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</si>
  <si>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</si>
  <si>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</si>
  <si>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</si>
  <si>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</si>
  <si>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</si>
  <si>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</si>
  <si>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</si>
  <si>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</si>
  <si>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</si>
  <si>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</si>
  <si>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</si>
  <si>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</si>
  <si>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</si>
  <si>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</si>
  <si>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</si>
  <si>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</si>
  <si>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</si>
  <si>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</si>
  <si>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</si>
  <si>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</si>
  <si>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</si>
  <si>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</si>
  <si>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</si>
  <si>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</si>
  <si>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</si>
  <si>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</si>
  <si>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</si>
  <si>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</si>
  <si>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</si>
  <si>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</si>
  <si>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</si>
  <si>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</si>
  <si>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</si>
  <si>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</si>
  <si>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</si>
  <si>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</si>
  <si>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</si>
  <si>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</si>
  <si>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</si>
  <si>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</si>
  <si>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</si>
  <si>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</si>
  <si>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</si>
  <si>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</si>
  <si>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</si>
  <si>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</si>
  <si>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</si>
  <si>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</si>
  <si>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</si>
  <si>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</si>
  <si>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</si>
  <si>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</si>
  <si>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</si>
  <si>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</si>
  <si>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</si>
  <si>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</si>
  <si>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</si>
  <si>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</si>
  <si>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</si>
  <si>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</si>
  <si>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</si>
  <si>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</si>
  <si>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</si>
  <si>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</si>
  <si>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</si>
  <si>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</si>
  <si>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</si>
  <si>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</si>
  <si>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</si>
  <si>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</si>
  <si>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</si>
  <si>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</si>
  <si>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</si>
  <si>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</si>
  <si>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</si>
  <si>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</si>
  <si>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</si>
  <si>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</si>
  <si>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</si>
  <si>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</si>
  <si>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</si>
  <si>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</si>
  <si>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</si>
  <si>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</si>
  <si>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</si>
  <si>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</si>
  <si>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</si>
  <si>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</si>
  <si>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</si>
  <si>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</si>
  <si>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</si>
  <si>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</si>
  <si>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</si>
  <si>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</si>
  <si>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</si>
  <si>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</si>
  <si>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</si>
  <si>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</si>
  <si>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</si>
  <si>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</si>
  <si>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</si>
  <si>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</si>
  <si>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</si>
  <si>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</si>
  <si>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</si>
  <si>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</si>
  <si>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</si>
  <si>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</si>
  <si>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</si>
  <si>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</si>
  <si>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</si>
  <si>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</si>
  <si>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</si>
  <si>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</si>
  <si>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</si>
  <si>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</si>
  <si>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</si>
  <si>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</si>
  <si>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</si>
  <si>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</si>
  <si>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</si>
  <si>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</si>
  <si>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</si>
  <si>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</si>
  <si>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</si>
  <si>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</si>
  <si>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</si>
  <si>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</si>
  <si>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</si>
  <si>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</si>
  <si>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</si>
  <si>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</si>
  <si>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</si>
  <si>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</si>
  <si>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</si>
  <si>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</si>
  <si>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</si>
  <si>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</si>
  <si>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</si>
  <si>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</si>
  <si>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</si>
  <si>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</si>
  <si>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</si>
  <si>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</si>
  <si>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</si>
  <si>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</si>
  <si>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</si>
  <si>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</si>
  <si>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</si>
  <si>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</si>
  <si>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</si>
  <si>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</si>
  <si>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</si>
  <si>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</si>
  <si>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</si>
  <si>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</si>
  <si>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</si>
  <si>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</si>
  <si>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</si>
  <si>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</si>
  <si>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</si>
  <si>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</si>
  <si>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</si>
  <si>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</si>
  <si>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</si>
  <si>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</si>
  <si>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</si>
  <si>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</si>
  <si>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</si>
  <si>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</si>
  <si>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</si>
  <si>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</si>
  <si>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</si>
  <si>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</si>
  <si>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</si>
  <si>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</si>
  <si>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</si>
  <si>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</si>
  <si>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</si>
  <si>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</si>
  <si>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</si>
  <si>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</si>
  <si>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</si>
  <si>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</si>
  <si>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</si>
  <si>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</si>
  <si>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</si>
  <si>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</si>
  <si>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</si>
  <si>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</si>
  <si>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</si>
  <si>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</si>
  <si>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</si>
  <si>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</si>
  <si>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</si>
  <si>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</si>
  <si>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</si>
  <si>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</si>
  <si>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</si>
  <si>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</si>
  <si>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</si>
  <si>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</si>
  <si>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</si>
  <si>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</si>
  <si>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</si>
  <si>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</si>
  <si>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</si>
  <si>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</si>
  <si>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</si>
  <si>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</si>
  <si>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</si>
  <si>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</si>
  <si>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</si>
  <si>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</si>
  <si>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</si>
  <si>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</si>
  <si>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</si>
  <si>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</si>
  <si>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</si>
  <si>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</si>
  <si>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</si>
  <si>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</si>
  <si>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</si>
  <si>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</si>
  <si>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</si>
  <si>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</si>
  <si>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</si>
  <si>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</si>
  <si>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</si>
  <si>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</si>
  <si>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</si>
  <si>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</si>
  <si>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</si>
  <si>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</si>
  <si>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</si>
  <si>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</si>
  <si>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</si>
  <si>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</si>
  <si>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</si>
  <si>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</si>
  <si>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</si>
  <si>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</si>
  <si>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</si>
  <si>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</si>
  <si>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</si>
  <si>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</si>
  <si>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</si>
  <si>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</si>
  <si>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</si>
  <si>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</si>
  <si>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</si>
  <si>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</si>
  <si>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</si>
  <si>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</si>
  <si>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</si>
  <si>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</si>
  <si>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</si>
  <si>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</si>
  <si>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</si>
  <si>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</si>
  <si>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</si>
  <si>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</si>
  <si>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</si>
  <si>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</si>
  <si>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</si>
  <si>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</si>
  <si>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</si>
  <si>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</si>
  <si>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</si>
  <si>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</si>
  <si>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</si>
  <si>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</si>
  <si>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</si>
  <si>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</si>
  <si>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</si>
  <si>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</si>
  <si>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</si>
  <si>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</si>
  <si>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</si>
  <si>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</si>
  <si>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</si>
  <si>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</si>
  <si>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</si>
  <si>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</si>
  <si>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</si>
  <si>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</si>
  <si>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</si>
  <si>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</si>
  <si>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</si>
  <si>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</si>
  <si>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</si>
  <si>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</si>
  <si>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</si>
  <si>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</si>
  <si>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</si>
  <si>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</si>
  <si>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</si>
  <si>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</si>
  <si>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</si>
  <si>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</si>
  <si>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</si>
  <si>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</si>
  <si>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</si>
  <si>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</si>
  <si>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</si>
  <si>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</si>
  <si>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</si>
  <si>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</si>
  <si>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</si>
  <si>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</si>
  <si>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</si>
  <si>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</si>
  <si>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</si>
  <si>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</si>
  <si>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</si>
  <si>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</si>
  <si>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</si>
  <si>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</si>
  <si>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</si>
  <si>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</si>
  <si>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</si>
  <si>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</si>
  <si>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</si>
  <si>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</si>
  <si>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</si>
  <si>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</si>
  <si>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</si>
  <si>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</si>
  <si>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</si>
  <si>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</si>
  <si>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</si>
  <si>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</si>
  <si>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</si>
  <si>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</si>
  <si>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</si>
  <si>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</si>
  <si>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</si>
  <si>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</si>
  <si>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</si>
  <si>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</si>
  <si>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</si>
  <si>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</si>
  <si>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</si>
  <si>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</si>
  <si>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</si>
  <si>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</si>
  <si>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</si>
  <si>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</si>
  <si>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</si>
  <si>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</si>
  <si>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</si>
  <si>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</si>
  <si>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</si>
  <si>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</si>
  <si>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</si>
  <si>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</si>
  <si>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</si>
  <si>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</si>
  <si>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</si>
  <si>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</si>
  <si>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</si>
  <si>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</si>
  <si>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</si>
  <si>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</si>
  <si>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</si>
  <si>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</si>
  <si>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</si>
  <si>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</si>
  <si>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</si>
  <si>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</si>
  <si>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</si>
  <si>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</si>
  <si>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</si>
  <si>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</si>
  <si>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</si>
  <si>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</si>
  <si>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</si>
  <si>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</si>
  <si>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</si>
  <si>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</si>
  <si>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</si>
  <si>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</si>
  <si>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</si>
  <si>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</si>
  <si>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</si>
  <si>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</si>
  <si>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</si>
  <si>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</si>
  <si>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</si>
  <si>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</si>
  <si>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</si>
  <si>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</si>
  <si>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</si>
  <si>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</si>
  <si>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</si>
  <si>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</si>
  <si>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</si>
  <si>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</si>
  <si>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</si>
  <si>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</si>
  <si>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</si>
  <si>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</si>
  <si>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</si>
  <si>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</si>
  <si>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</si>
  <si>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</si>
  <si>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</si>
  <si>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</si>
  <si>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</si>
  <si>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</si>
  <si>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</si>
  <si>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</si>
  <si>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</si>
  <si>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</si>
  <si>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</si>
  <si>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</si>
  <si>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</si>
  <si>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</si>
  <si>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</si>
  <si>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</si>
  <si>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</si>
  <si>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</si>
  <si>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</si>
  <si>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</si>
  <si>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</si>
  <si>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</si>
  <si>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</si>
  <si>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</si>
  <si>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</si>
  <si>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</si>
  <si>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</si>
  <si>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</si>
  <si>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</si>
  <si>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</si>
  <si>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</si>
  <si>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</si>
  <si>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</si>
  <si>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</si>
  <si>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</si>
  <si>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</si>
  <si>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</si>
  <si>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</si>
  <si>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</si>
  <si>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</si>
  <si>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</si>
  <si>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</si>
  <si>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</si>
  <si>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</si>
  <si>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</si>
  <si>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</si>
  <si>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</si>
  <si>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</si>
  <si>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</si>
  <si>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</si>
  <si>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</si>
  <si>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</si>
  <si>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</si>
  <si>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</si>
  <si>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</si>
  <si>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</si>
  <si>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</si>
  <si>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</si>
  <si>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</si>
  <si>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</si>
  <si>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</si>
  <si>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</si>
  <si>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</si>
  <si>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</si>
  <si>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</si>
  <si>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</si>
  <si>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</si>
  <si>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</si>
  <si>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</si>
  <si>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</si>
  <si>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</si>
  <si>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</si>
  <si>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</si>
  <si>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</si>
  <si>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</si>
  <si>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</si>
  <si>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</si>
  <si>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</si>
  <si>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</si>
  <si>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</si>
  <si>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</si>
  <si>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</si>
  <si>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</si>
  <si>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</si>
  <si>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</si>
  <si>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</si>
  <si>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</si>
  <si>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</si>
  <si>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</si>
  <si>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</si>
  <si>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</si>
  <si>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</si>
  <si>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</si>
  <si>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</si>
  <si>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</si>
  <si>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</si>
  <si>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</si>
  <si>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</si>
  <si>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</si>
  <si>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</si>
  <si>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</si>
  <si>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</si>
  <si>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</si>
  <si>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</si>
  <si>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</si>
  <si>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</si>
  <si>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</si>
  <si>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</si>
  <si>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</si>
  <si>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</si>
  <si>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</si>
  <si>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</si>
  <si>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</si>
  <si>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</si>
  <si>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</si>
  <si>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</si>
  <si>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</si>
  <si>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</si>
  <si>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</si>
  <si>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</si>
  <si>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</si>
  <si>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</si>
  <si>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</si>
  <si>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</si>
  <si>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</si>
  <si>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</si>
  <si>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</si>
  <si>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</si>
  <si>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</si>
  <si>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</si>
  <si>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</si>
  <si>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</si>
  <si>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</si>
  <si>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</si>
  <si>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</si>
  <si>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</si>
  <si>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</si>
  <si>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</si>
  <si>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</si>
  <si>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</si>
  <si>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</si>
  <si>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</si>
  <si>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</si>
  <si>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</si>
  <si>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</si>
  <si>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</si>
  <si>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</si>
  <si>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</si>
  <si>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</si>
  <si>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</si>
  <si>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</si>
  <si>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</si>
  <si>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</si>
  <si>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</si>
  <si>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</si>
  <si>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</si>
  <si>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</si>
  <si>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</si>
  <si>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</si>
  <si>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</si>
  <si>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</si>
  <si>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</si>
  <si>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</si>
  <si>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</si>
  <si>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</si>
  <si>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</si>
  <si>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</si>
  <si>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</si>
  <si>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</si>
  <si>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</si>
  <si>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</si>
  <si>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</si>
  <si>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</si>
  <si>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</si>
  <si>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</si>
  <si>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</si>
  <si>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</si>
  <si>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</si>
  <si>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</si>
  <si>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</si>
  <si>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</si>
  <si>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</si>
  <si>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</si>
  <si>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</si>
  <si>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</si>
  <si>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</si>
  <si>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</si>
  <si>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</si>
  <si>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</si>
  <si>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</si>
  <si>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</si>
  <si>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</si>
  <si>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</si>
  <si>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</si>
  <si>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</si>
  <si>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</si>
  <si>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</si>
  <si>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</si>
  <si>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</si>
  <si>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</si>
  <si>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</si>
  <si>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</si>
  <si>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</si>
  <si>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</si>
  <si>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</si>
  <si>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</si>
  <si>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</si>
  <si>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</si>
  <si>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</si>
  <si>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</si>
  <si>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</si>
  <si>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</si>
  <si>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</si>
  <si>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</si>
  <si>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</si>
  <si>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</si>
  <si>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</si>
  <si>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</si>
  <si>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</si>
  <si>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</si>
  <si>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</si>
  <si>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</si>
  <si>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</si>
  <si>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</si>
  <si>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</si>
  <si>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</si>
  <si>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</si>
  <si>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</si>
  <si>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</si>
  <si>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</si>
  <si>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</si>
  <si>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</si>
  <si>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</si>
  <si>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</si>
  <si>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</si>
  <si>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</si>
  <si>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</si>
  <si>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</si>
  <si>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</si>
  <si>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</si>
  <si>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</si>
  <si>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</si>
  <si>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</si>
  <si>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</si>
  <si>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</si>
  <si>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</si>
  <si>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</si>
  <si>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</si>
  <si>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</si>
  <si>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</si>
  <si>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</si>
  <si>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</si>
  <si>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</si>
  <si>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</si>
  <si>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</si>
  <si>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</si>
  <si>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</si>
  <si>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</si>
  <si>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</si>
  <si>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</si>
  <si>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</si>
  <si>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</si>
  <si>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</si>
  <si>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</si>
  <si>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</si>
  <si>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</si>
  <si>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</si>
  <si>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</si>
  <si>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</si>
  <si>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</si>
  <si>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</si>
  <si>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</si>
  <si>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</si>
  <si>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</si>
  <si>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</si>
  <si>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</si>
  <si>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</si>
  <si>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</si>
  <si>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</si>
  <si>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</si>
  <si>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</si>
  <si>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</si>
  <si>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</si>
  <si>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</si>
  <si>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</si>
  <si>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</si>
  <si>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</si>
  <si>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</si>
  <si>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</si>
  <si>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</si>
  <si>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</si>
  <si>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</si>
  <si>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</si>
  <si>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</si>
  <si>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</si>
  <si>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</si>
  <si>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</si>
  <si>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</si>
  <si>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</si>
  <si>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</si>
  <si>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</si>
  <si>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</si>
  <si>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</si>
  <si>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</si>
  <si>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</si>
  <si>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</si>
  <si>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</si>
  <si>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</si>
  <si>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</si>
  <si>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</si>
  <si>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</si>
  <si>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</si>
  <si>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</si>
  <si>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</si>
  <si>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</si>
  <si>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</si>
  <si>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</si>
  <si>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</si>
  <si>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</si>
  <si>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</si>
  <si>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</si>
  <si>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</si>
  <si>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</si>
  <si>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</si>
  <si>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</si>
  <si>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</si>
  <si>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</si>
  <si>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</si>
  <si>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</si>
  <si>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</si>
  <si>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</si>
  <si>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</si>
  <si>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</si>
  <si>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</si>
  <si>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</si>
  <si>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</si>
  <si>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</si>
  <si>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</si>
  <si>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</si>
  <si>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</si>
  <si>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</si>
  <si>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</si>
  <si>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</si>
  <si>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</si>
  <si>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</si>
  <si>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</si>
  <si>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</si>
  <si>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</si>
  <si>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</si>
  <si>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</si>
  <si>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</si>
  <si>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</si>
  <si>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</si>
  <si>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</si>
  <si>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</si>
  <si>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</si>
  <si>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</si>
  <si>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</si>
  <si>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</si>
  <si>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</si>
  <si>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</si>
  <si>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</si>
  <si>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</si>
  <si>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</si>
  <si>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</si>
  <si>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</si>
  <si>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</si>
  <si>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</si>
  <si>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</si>
  <si>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</si>
  <si>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</si>
  <si>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</si>
  <si>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</si>
  <si>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</si>
  <si>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</si>
  <si>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</si>
  <si>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</si>
  <si>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</si>
  <si>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</si>
  <si>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</si>
  <si>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</si>
  <si>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</si>
  <si>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</si>
  <si>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</si>
  <si>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</si>
  <si>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</si>
  <si>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</si>
  <si>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</si>
  <si>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</si>
  <si>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</si>
  <si>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</si>
  <si>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</si>
  <si>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</si>
  <si>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</si>
  <si>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</si>
  <si>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</si>
  <si>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</si>
  <si>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</si>
  <si>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</si>
  <si>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</si>
  <si>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</si>
  <si>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</si>
  <si>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</si>
  <si>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</si>
  <si>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</si>
  <si>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</si>
  <si>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</si>
  <si>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</si>
  <si>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</si>
  <si>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</si>
  <si>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</si>
  <si>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</si>
  <si>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</si>
  <si>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</si>
  <si>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</si>
  <si>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</si>
  <si>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</si>
  <si>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</si>
  <si>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</si>
  <si>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</si>
  <si>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</si>
  <si>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</si>
  <si>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</si>
  <si>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</si>
  <si>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</si>
  <si>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</si>
  <si>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</si>
  <si>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</si>
  <si>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</si>
  <si>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</si>
  <si>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</si>
  <si>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</si>
  <si>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</si>
  <si>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</si>
  <si>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</si>
  <si>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</si>
  <si>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</si>
  <si>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</si>
  <si>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</si>
  <si>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</si>
  <si>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</si>
  <si>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</si>
  <si>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</si>
  <si>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</si>
  <si>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</si>
  <si>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</si>
  <si>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</si>
  <si>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</si>
  <si>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</si>
  <si>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</si>
  <si>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</si>
  <si>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</si>
  <si>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</si>
  <si>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</si>
  <si>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</si>
  <si>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</si>
  <si>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</si>
  <si>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</si>
  <si>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</si>
  <si>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</si>
  <si>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</si>
  <si>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</si>
  <si>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</si>
  <si>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</si>
  <si>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</si>
  <si>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</si>
  <si>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</si>
  <si>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</si>
  <si>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</si>
  <si>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</si>
  <si>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</si>
  <si>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</si>
  <si>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</si>
  <si>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</si>
  <si>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</si>
  <si>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</si>
  <si>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</si>
  <si>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</si>
  <si>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</si>
  <si>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</si>
  <si>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</si>
  <si>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</si>
  <si>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</si>
  <si>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</si>
  <si>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</si>
  <si>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</si>
  <si>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</si>
  <si>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</si>
  <si>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</si>
  <si>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</si>
  <si>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</si>
  <si>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</si>
  <si>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</si>
  <si>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</si>
  <si>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</si>
  <si>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</si>
  <si>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</si>
  <si>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</si>
  <si>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</si>
  <si>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</si>
  <si>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</si>
  <si>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</si>
  <si>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</si>
  <si>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</si>
  <si>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</si>
  <si>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</si>
  <si>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</si>
  <si>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</si>
  <si>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</si>
  <si>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</si>
  <si>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</si>
  <si>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</si>
  <si>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</si>
  <si>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</si>
  <si>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</si>
  <si>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</si>
  <si>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</si>
  <si>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</si>
  <si>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</si>
  <si>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</si>
  <si>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</si>
  <si>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</si>
  <si>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</si>
  <si>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</si>
  <si>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</si>
  <si>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</si>
  <si>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</si>
  <si>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</si>
  <si>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</si>
  <si>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</si>
  <si>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</si>
  <si>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</si>
  <si>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</si>
  <si>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</si>
  <si>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</si>
  <si>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</si>
  <si>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</si>
  <si>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</si>
  <si>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</si>
  <si>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</si>
  <si>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</si>
  <si>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</si>
  <si>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</si>
  <si>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</si>
  <si>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</si>
  <si>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</si>
  <si>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</si>
  <si>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</si>
  <si>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</si>
  <si>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</si>
  <si>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</si>
  <si>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</si>
  <si>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</si>
  <si>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</si>
  <si>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</si>
  <si>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</si>
  <si>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</si>
  <si>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</si>
  <si>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</si>
  <si>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</si>
  <si>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</si>
  <si>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</si>
  <si>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</si>
  <si>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</si>
  <si>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</si>
  <si>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</si>
  <si>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</si>
  <si>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</si>
  <si>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</si>
  <si>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</si>
  <si>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</si>
  <si>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</si>
  <si>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</si>
  <si>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</si>
  <si>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</si>
  <si>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</si>
  <si>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</si>
  <si>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</si>
  <si>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</si>
  <si>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</si>
  <si>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</si>
  <si>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</si>
  <si>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</si>
  <si>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</si>
  <si>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</si>
  <si>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</si>
  <si>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</si>
  <si>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</si>
  <si>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</si>
  <si>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</si>
  <si>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</si>
  <si>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</si>
  <si>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</si>
  <si>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</si>
  <si>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</si>
  <si>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</si>
  <si>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</si>
  <si>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</si>
  <si>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</si>
  <si>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</si>
  <si>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</si>
  <si>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</si>
  <si>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</si>
  <si>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</si>
  <si>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</si>
  <si>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</si>
  <si>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</si>
  <si>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</si>
  <si>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</si>
  <si>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</si>
  <si>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</si>
  <si>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</si>
  <si>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</si>
  <si>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</si>
  <si>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</si>
  <si>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</si>
  <si>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</si>
  <si>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</si>
  <si>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</si>
  <si>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</si>
  <si>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</si>
  <si>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</si>
  <si>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</si>
  <si>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</si>
  <si>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</si>
  <si>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</si>
  <si>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</si>
  <si>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</si>
  <si>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</si>
  <si>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</si>
  <si>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</si>
  <si>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</si>
  <si>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</si>
  <si>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</si>
  <si>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</si>
  <si>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</si>
  <si>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</si>
  <si>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</si>
  <si>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</si>
  <si>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</si>
  <si>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</si>
  <si>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</si>
  <si>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</si>
  <si>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</si>
  <si>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</si>
  <si>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</si>
  <si>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</si>
  <si>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</si>
  <si>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</si>
  <si>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</si>
  <si>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</si>
  <si>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</si>
  <si>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</si>
  <si>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</si>
  <si>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</si>
  <si>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</si>
  <si>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</si>
  <si>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</si>
  <si>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</si>
  <si>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</si>
  <si>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</si>
  <si>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</si>
  <si>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</si>
  <si>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</si>
  <si>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</si>
  <si>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</si>
  <si>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</si>
  <si>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</si>
  <si>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</si>
  <si>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</si>
  <si>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</si>
  <si>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</si>
  <si>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</si>
  <si>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</si>
  <si>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</si>
  <si>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</si>
  <si>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</si>
  <si>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</si>
  <si>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</si>
  <si>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</si>
  <si>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</si>
  <si>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</si>
  <si>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</si>
  <si>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</si>
  <si>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</si>
  <si>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</si>
  <si>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</si>
  <si>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</si>
  <si>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</si>
  <si>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</si>
  <si>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</si>
  <si>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</si>
  <si>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</si>
  <si>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</si>
  <si>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</si>
  <si>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</si>
  <si>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</si>
  <si>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</si>
  <si>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</si>
  <si>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</si>
  <si>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</si>
  <si>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</si>
  <si>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</si>
  <si>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</si>
  <si>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</si>
  <si>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</si>
  <si>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</si>
  <si>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</si>
  <si>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</si>
  <si>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</si>
  <si>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</si>
  <si>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</si>
  <si>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</si>
  <si>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</si>
  <si>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</si>
  <si>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</si>
  <si>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</si>
  <si>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</si>
  <si>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</si>
  <si>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</si>
  <si>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</si>
  <si>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</si>
  <si>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</si>
  <si>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</si>
  <si>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</si>
  <si>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</si>
  <si>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</si>
  <si>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</si>
  <si>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</si>
  <si>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</si>
  <si>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</si>
  <si>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</si>
  <si>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</si>
  <si>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</si>
  <si>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</si>
  <si>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</si>
  <si>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</si>
  <si>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</si>
  <si>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</si>
  <si>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</si>
  <si>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</si>
  <si>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</si>
  <si>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</si>
  <si>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</si>
  <si>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</si>
  <si>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</si>
  <si>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</si>
  <si>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</si>
  <si>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</si>
  <si>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</si>
  <si>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</si>
  <si>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</si>
  <si>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</si>
  <si>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</si>
  <si>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</si>
  <si>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</si>
  <si>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</si>
  <si>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</si>
  <si>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</si>
  <si>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</si>
  <si>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</si>
  <si>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</si>
  <si>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</si>
  <si>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</si>
  <si>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</si>
  <si>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</si>
  <si>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</si>
  <si>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</si>
  <si>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</si>
  <si>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</si>
  <si>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</si>
  <si>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</si>
  <si>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</si>
  <si>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</si>
  <si>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</si>
  <si>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</si>
  <si>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</si>
  <si>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</si>
  <si>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</si>
  <si>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</si>
  <si>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</si>
  <si>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</si>
  <si>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</si>
  <si>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</si>
  <si>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</si>
  <si>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</si>
  <si>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</si>
  <si>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</si>
  <si>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</si>
  <si>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</si>
  <si>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</si>
  <si>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</si>
  <si>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</si>
  <si>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</si>
  <si>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</si>
  <si>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</si>
  <si>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</si>
  <si>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</si>
  <si>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</si>
  <si>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</si>
  <si>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</si>
  <si>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</si>
  <si>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</si>
  <si>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</si>
  <si>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</si>
  <si>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</si>
  <si>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</si>
  <si>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</si>
  <si>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</si>
  <si>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</si>
  <si>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</si>
  <si>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</si>
  <si>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</si>
  <si>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</si>
  <si>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</si>
  <si>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</si>
  <si>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</si>
  <si>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</si>
  <si>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</si>
  <si>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</si>
  <si>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</si>
  <si>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</si>
  <si>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</si>
  <si>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</si>
  <si>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</si>
  <si>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</si>
  <si>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</si>
  <si>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</si>
  <si>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</si>
  <si>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</si>
  <si>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</si>
  <si>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</si>
  <si>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</si>
  <si>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</si>
  <si>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</si>
  <si>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</si>
  <si>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</si>
  <si>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</si>
  <si>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</si>
  <si>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</si>
  <si>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</si>
  <si>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</si>
  <si>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</si>
  <si>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</si>
  <si>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</si>
  <si>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</si>
  <si>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</si>
  <si>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</si>
  <si>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</si>
  <si>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</si>
  <si>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</si>
  <si>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</si>
  <si>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</si>
  <si>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</si>
  <si>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</si>
  <si>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</si>
  <si>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</si>
  <si>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</si>
  <si>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</si>
  <si>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</si>
  <si>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</si>
  <si>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</si>
  <si>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</si>
  <si>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</si>
  <si>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</si>
  <si>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</si>
  <si>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</si>
  <si>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</si>
  <si>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</si>
  <si>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</si>
  <si>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</si>
  <si>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</si>
  <si>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</si>
  <si>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</si>
  <si>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</si>
  <si>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</si>
  <si>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</si>
  <si>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</si>
  <si>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</si>
  <si>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</si>
  <si>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</si>
  <si>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</si>
  <si>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</si>
  <si>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</si>
  <si>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</si>
  <si>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</si>
  <si>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</si>
  <si>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</si>
  <si>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</si>
  <si>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</si>
  <si>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</si>
  <si>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</si>
  <si>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</si>
  <si>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</si>
  <si>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</si>
  <si>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</si>
  <si>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</si>
  <si>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</si>
  <si>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</si>
  <si>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</si>
  <si>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</si>
  <si>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</si>
  <si>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</si>
  <si>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</si>
  <si>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</si>
  <si>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</si>
  <si>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</si>
  <si>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</si>
  <si>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</si>
  <si>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</si>
  <si>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</si>
  <si>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</si>
  <si>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</si>
  <si>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</si>
  <si>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</si>
  <si>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</si>
  <si>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</si>
  <si>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</si>
  <si>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</si>
  <si>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</si>
  <si>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</si>
  <si>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</si>
  <si>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</si>
  <si>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</si>
  <si>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</si>
  <si>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</si>
  <si>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</si>
  <si>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</si>
  <si>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</si>
  <si>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</si>
  <si>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</si>
  <si>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</si>
  <si>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</si>
  <si>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</si>
  <si>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</si>
  <si>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</si>
  <si>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</si>
  <si>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</si>
  <si>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</si>
  <si>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</si>
  <si>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</si>
  <si>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</si>
  <si>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</si>
  <si>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</si>
  <si>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</si>
  <si>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</si>
  <si>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</si>
  <si>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</si>
  <si>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</si>
  <si>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</si>
  <si>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</si>
  <si>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</si>
  <si>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</si>
  <si>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</si>
  <si>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</si>
  <si>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</si>
  <si>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</si>
  <si>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</si>
  <si>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</si>
  <si>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</si>
  <si>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</si>
  <si>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</si>
  <si>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</si>
  <si>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</si>
  <si>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</si>
  <si>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</si>
  <si>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</si>
  <si>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</si>
  <si>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</si>
  <si>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</si>
  <si>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</si>
  <si>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</si>
  <si>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</si>
  <si>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</si>
  <si>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</si>
  <si>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</si>
  <si>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</si>
  <si>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</si>
  <si>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</si>
  <si>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</si>
  <si>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</si>
  <si>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</si>
  <si>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</si>
  <si>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</si>
  <si>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</si>
  <si>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</si>
  <si>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</si>
  <si>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</si>
  <si>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</si>
  <si>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</si>
  <si>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</si>
  <si>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</si>
  <si>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</si>
  <si>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</si>
  <si>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</si>
  <si>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</si>
  <si>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</si>
  <si>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</si>
  <si>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</si>
  <si>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</si>
  <si>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</si>
  <si>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</si>
  <si>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</si>
  <si>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</si>
  <si>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</si>
  <si>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</si>
  <si>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</si>
  <si>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</si>
  <si>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</si>
  <si>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</si>
  <si>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</si>
  <si>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</si>
  <si>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</si>
  <si>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</si>
  <si>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</si>
  <si>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</si>
  <si>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</si>
  <si>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</si>
  <si>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</si>
  <si>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</si>
  <si>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</si>
  <si>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</si>
  <si>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</si>
  <si>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</si>
  <si>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</si>
  <si>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</si>
  <si>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</si>
  <si>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</si>
  <si>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</si>
  <si>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</si>
  <si>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</si>
  <si>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</si>
  <si>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</si>
  <si>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</si>
  <si>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</si>
  <si>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</si>
  <si>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</si>
  <si>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</si>
  <si>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</si>
  <si>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</si>
  <si>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</si>
  <si>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</si>
  <si>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</si>
  <si>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</si>
  <si>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</si>
  <si>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</si>
  <si>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</si>
  <si>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</si>
  <si>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</si>
  <si>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</si>
  <si>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</si>
  <si>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</si>
  <si>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</si>
  <si>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</si>
  <si>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</si>
  <si>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</si>
  <si>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</si>
  <si>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</si>
  <si>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</si>
  <si>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</si>
  <si>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</si>
  <si>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</si>
  <si>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</si>
  <si>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</si>
  <si>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</si>
  <si>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</si>
  <si>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</si>
  <si>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</si>
  <si>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</si>
  <si>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</si>
  <si>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</si>
  <si>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</si>
  <si>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</si>
  <si>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</si>
  <si>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</si>
  <si>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</si>
  <si>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</si>
  <si>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</si>
  <si>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</si>
  <si>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</si>
  <si>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</si>
  <si>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</si>
  <si>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</si>
  <si>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</si>
  <si>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</si>
  <si>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</si>
  <si>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</si>
  <si>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</si>
  <si>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</si>
  <si>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</si>
  <si>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</si>
  <si>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</si>
  <si>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</si>
  <si>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</si>
  <si>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</si>
  <si>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</si>
  <si>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</si>
  <si>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</si>
  <si>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</si>
  <si>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</si>
  <si>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</si>
  <si>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</si>
  <si>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</si>
  <si>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</si>
  <si>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</si>
  <si>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</si>
  <si>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</si>
  <si>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</si>
  <si>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</si>
  <si>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</si>
  <si>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</si>
  <si>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</si>
  <si>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</si>
  <si>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</si>
  <si>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</si>
  <si>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</si>
  <si>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</si>
  <si>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</si>
  <si>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</si>
  <si>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</si>
  <si>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</si>
  <si>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</si>
  <si>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</si>
  <si>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</si>
  <si>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</si>
  <si>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</si>
  <si>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</si>
  <si>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</si>
  <si>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</si>
  <si>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</si>
  <si>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</si>
  <si>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</si>
  <si>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</si>
  <si>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</si>
  <si>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</si>
  <si>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</si>
  <si>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</si>
  <si>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</si>
  <si>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</si>
  <si>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</si>
  <si>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</si>
  <si>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</si>
  <si>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</si>
  <si>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</si>
  <si>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</si>
  <si>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</si>
  <si>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</si>
  <si>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</si>
  <si>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</si>
  <si>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</si>
  <si>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</si>
  <si>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</si>
  <si>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</si>
  <si>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</si>
  <si>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</si>
  <si>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</si>
  <si>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</si>
  <si>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</si>
  <si>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</si>
  <si>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</si>
  <si>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</si>
  <si>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</si>
  <si>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</si>
  <si>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</si>
  <si>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</si>
  <si>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</si>
  <si>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</si>
  <si>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</si>
  <si>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</si>
  <si>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</si>
  <si>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</si>
  <si>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</si>
  <si>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</si>
  <si>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</si>
  <si>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</si>
  <si>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</si>
  <si>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</si>
  <si>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</si>
  <si>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</si>
  <si>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</si>
  <si>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</si>
  <si>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</si>
  <si>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</si>
  <si>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</si>
  <si>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</si>
  <si>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</si>
  <si>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</si>
  <si>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</si>
  <si>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</si>
  <si>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</si>
  <si>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</si>
  <si>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</si>
  <si>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</si>
  <si>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</si>
  <si>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</si>
  <si>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</si>
  <si>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</si>
  <si>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</si>
  <si>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</si>
  <si>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</si>
  <si>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</si>
  <si>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</si>
  <si>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</si>
  <si>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</si>
  <si>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</si>
  <si>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</si>
  <si>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</si>
  <si>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</si>
  <si>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</si>
  <si>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</si>
  <si>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</si>
  <si>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</si>
  <si>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</si>
  <si>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</si>
  <si>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</si>
  <si>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</si>
  <si>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</si>
  <si>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</si>
  <si>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</si>
  <si>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</si>
  <si>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</si>
  <si>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</si>
  <si>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</si>
  <si>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</si>
  <si>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</si>
  <si>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</si>
  <si>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</si>
  <si>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</si>
  <si>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</si>
  <si>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</si>
  <si>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</si>
  <si>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</si>
  <si>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</si>
  <si>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</si>
  <si>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</si>
  <si>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</si>
  <si>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</si>
  <si>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</si>
  <si>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</si>
  <si>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</si>
  <si>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</si>
  <si>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</si>
  <si>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</si>
  <si>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</si>
  <si>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</si>
  <si>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</si>
  <si>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</si>
  <si>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</si>
  <si>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</si>
  <si>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</si>
  <si>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</si>
  <si>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</si>
  <si>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</si>
  <si>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</si>
  <si>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</si>
  <si>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</si>
  <si>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</si>
  <si>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</si>
  <si>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</si>
  <si>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</si>
  <si>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</si>
  <si>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</si>
  <si>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</si>
  <si>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</si>
  <si>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</si>
  <si>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</si>
  <si>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</si>
  <si>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</si>
  <si>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</si>
  <si>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</si>
  <si>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</si>
  <si>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</si>
  <si>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</si>
  <si>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</si>
  <si>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</si>
  <si>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</si>
  <si>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</si>
  <si>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</si>
  <si>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</si>
  <si>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</si>
  <si>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</si>
  <si>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</si>
  <si>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</si>
  <si>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</si>
  <si>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</si>
  <si>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</si>
  <si>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</si>
  <si>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</si>
  <si>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</si>
  <si>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</si>
  <si>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</si>
  <si>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</si>
  <si>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</si>
  <si>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</si>
  <si>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</si>
  <si>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</si>
  <si>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</si>
  <si>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</si>
  <si>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</si>
  <si>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</si>
  <si>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</si>
  <si>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</si>
  <si>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</si>
  <si>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</si>
  <si>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</si>
  <si>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</si>
  <si>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</si>
  <si>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</si>
  <si>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</si>
  <si>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</si>
  <si>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</si>
  <si>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</si>
  <si>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</si>
  <si>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</si>
  <si>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</si>
  <si>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</si>
  <si>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</si>
  <si>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</si>
  <si>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</si>
  <si>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</si>
  <si>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</si>
  <si>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</si>
  <si>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</si>
  <si>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</si>
  <si>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</si>
  <si>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</si>
  <si>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</si>
  <si>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</si>
  <si>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</si>
  <si>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</si>
  <si>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</si>
  <si>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</si>
  <si>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</si>
  <si>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</si>
  <si>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</si>
  <si>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</si>
  <si>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</si>
  <si>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</si>
  <si>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</si>
  <si>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</si>
  <si>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</si>
  <si>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</si>
  <si>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</si>
  <si>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</si>
  <si>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</si>
  <si>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</si>
  <si>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</si>
  <si>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</si>
  <si>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</si>
  <si>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</si>
  <si>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</si>
  <si>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</si>
  <si>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</si>
  <si>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</si>
  <si>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</si>
  <si>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</si>
  <si>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</si>
  <si>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</si>
  <si>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</si>
  <si>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</si>
  <si>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</si>
  <si>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</si>
  <si>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</si>
  <si>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</si>
  <si>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</si>
  <si>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</si>
  <si>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</si>
  <si>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</si>
  <si>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</si>
  <si>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</si>
  <si>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</si>
  <si>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</si>
  <si>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</si>
  <si>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</si>
  <si>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</si>
  <si>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</si>
  <si>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</si>
  <si>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</si>
  <si>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</si>
  <si>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</si>
  <si>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</si>
  <si>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</si>
  <si>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</si>
  <si>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</si>
  <si>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</si>
  <si>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</si>
  <si>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</si>
  <si>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</si>
  <si>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</si>
  <si>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</si>
  <si>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</si>
  <si>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</si>
  <si>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</si>
  <si>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</si>
  <si>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</si>
  <si>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</si>
  <si>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</si>
  <si>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</si>
  <si>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</si>
  <si>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</si>
  <si>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</si>
  <si>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</si>
  <si>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</si>
  <si>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</si>
  <si>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</si>
  <si>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</si>
  <si>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</si>
  <si>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</si>
  <si>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</si>
  <si>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</si>
  <si>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</si>
  <si>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</si>
  <si>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</si>
  <si>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</si>
  <si>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</si>
  <si>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</si>
  <si>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</si>
  <si>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</si>
  <si>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</si>
  <si>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</si>
  <si>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</si>
  <si>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</si>
  <si>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</si>
  <si>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</si>
  <si>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</si>
  <si>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</si>
  <si>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</si>
  <si>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</si>
  <si>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</si>
  <si>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</si>
  <si>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</si>
  <si>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</si>
  <si>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</si>
  <si>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</si>
  <si>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</si>
  <si>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</si>
  <si>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</si>
  <si>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</si>
  <si>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</si>
  <si>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</si>
  <si>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</si>
  <si>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</si>
  <si>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</si>
  <si>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</si>
  <si>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</si>
  <si>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</si>
  <si>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</si>
  <si>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</si>
  <si>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</si>
  <si>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</si>
  <si>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</si>
  <si>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</si>
  <si>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</si>
  <si>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</si>
  <si>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</si>
  <si>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</si>
  <si>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</si>
  <si>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</si>
  <si>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</si>
  <si>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</si>
  <si>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</si>
  <si>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</si>
  <si>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</si>
  <si>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</si>
  <si>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</si>
  <si>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</si>
  <si>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</si>
  <si>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</si>
  <si>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</si>
  <si>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</si>
  <si>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</si>
  <si>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</si>
  <si>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</si>
  <si>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</si>
  <si>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</si>
  <si>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</si>
  <si>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</si>
  <si>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</si>
  <si>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</si>
  <si>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</si>
  <si>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</si>
  <si>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</si>
  <si>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</si>
  <si>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</si>
  <si>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</si>
  <si>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</si>
  <si>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</si>
  <si>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</si>
  <si>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</si>
  <si>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</si>
  <si>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</si>
  <si>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</si>
  <si>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</si>
  <si>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</si>
  <si>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</si>
  <si>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</si>
  <si>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</si>
  <si>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</si>
  <si>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</si>
  <si>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</si>
  <si>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</si>
  <si>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</si>
  <si>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</si>
  <si>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</si>
  <si>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</si>
  <si>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</si>
  <si>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</si>
  <si>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</si>
  <si>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</si>
  <si>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</si>
  <si>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</si>
  <si>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</si>
  <si>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</si>
  <si>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</si>
  <si>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</si>
  <si>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</si>
  <si>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</si>
  <si>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</si>
  <si>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</si>
  <si>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</si>
  <si>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</si>
  <si>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</si>
  <si>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</si>
  <si>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</si>
  <si>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</si>
  <si>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</si>
  <si>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</si>
  <si>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</si>
  <si>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</si>
  <si>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</si>
  <si>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</si>
  <si>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</si>
  <si>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</si>
  <si>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</si>
  <si>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</si>
  <si>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</si>
  <si>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</si>
  <si>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</si>
  <si>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</si>
  <si>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</si>
  <si>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</si>
  <si>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</si>
  <si>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</si>
  <si>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</si>
  <si>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</si>
  <si>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</si>
  <si>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</si>
  <si>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</si>
  <si>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</si>
  <si>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</si>
  <si>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</si>
  <si>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</si>
  <si>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</si>
  <si>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</si>
  <si>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</si>
  <si>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</si>
  <si>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</si>
  <si>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</si>
  <si>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</si>
  <si>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</si>
  <si>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</si>
  <si>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</si>
  <si>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</si>
  <si>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</si>
  <si>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</si>
  <si>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</si>
  <si>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</si>
  <si>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</si>
  <si>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</si>
  <si>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</si>
  <si>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</si>
  <si>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</si>
  <si>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</si>
  <si>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</si>
  <si>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</si>
  <si>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</si>
  <si>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</si>
  <si>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</si>
  <si>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</si>
  <si>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</si>
  <si>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</si>
  <si>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</si>
  <si>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</si>
  <si>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</si>
  <si>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</si>
  <si>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</si>
  <si>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</si>
  <si>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</si>
  <si>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</si>
  <si>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</si>
  <si>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</si>
  <si>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</si>
  <si>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</si>
  <si>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</si>
  <si>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</si>
  <si>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</si>
  <si>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</si>
  <si>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</si>
  <si>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</si>
  <si>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</si>
  <si>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</si>
  <si>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</si>
  <si>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</si>
  <si>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</si>
  <si>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</si>
  <si>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</si>
  <si>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</si>
  <si>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</si>
  <si>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</si>
  <si>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</si>
  <si>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</si>
  <si>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</si>
  <si>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</si>
  <si>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</si>
  <si>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</si>
  <si>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</si>
  <si>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</si>
  <si>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</si>
  <si>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</si>
  <si>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</si>
  <si>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</si>
  <si>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</si>
  <si>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</si>
  <si>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</si>
  <si>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</si>
  <si>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</si>
  <si>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</si>
  <si>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</si>
  <si>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</si>
  <si>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</si>
  <si>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</si>
  <si>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</si>
  <si>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</si>
  <si>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</si>
  <si>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</si>
  <si>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</si>
  <si>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</si>
  <si>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</si>
  <si>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</si>
  <si>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</si>
  <si>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</si>
  <si>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</si>
  <si>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</si>
  <si>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</si>
  <si>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</si>
  <si>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</si>
  <si>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</si>
  <si>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</si>
  <si>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</si>
  <si>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</si>
  <si>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</si>
  <si>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</si>
  <si>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</si>
  <si>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</si>
  <si>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</si>
  <si>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</si>
  <si>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</si>
  <si>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</si>
  <si>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</si>
  <si>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</si>
  <si>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</si>
  <si>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</si>
  <si>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</si>
  <si>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</si>
  <si>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</si>
  <si>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</si>
  <si>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</si>
  <si>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</si>
  <si>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</si>
  <si>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</si>
  <si>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</si>
  <si>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</si>
  <si>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</si>
  <si>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</si>
  <si>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</si>
  <si>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</si>
  <si>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</si>
  <si>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</si>
  <si>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</si>
  <si>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</si>
  <si>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</si>
  <si>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</si>
  <si>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</si>
  <si>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</si>
  <si>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</si>
  <si>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</si>
  <si>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</si>
  <si>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</si>
  <si>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</si>
  <si>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</si>
  <si>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</si>
  <si>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</si>
  <si>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</si>
  <si>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</si>
  <si>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</si>
  <si>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</si>
  <si>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</si>
  <si>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</si>
  <si>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</si>
  <si>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</si>
  <si>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</si>
  <si>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</si>
  <si>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</si>
  <si>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</si>
  <si>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</si>
  <si>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</si>
  <si>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</si>
  <si>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</si>
  <si>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</si>
  <si>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</si>
  <si>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</si>
  <si>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</si>
  <si>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</si>
  <si>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</si>
  <si>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</si>
  <si>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</si>
  <si>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</si>
  <si>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</si>
  <si>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</si>
  <si>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</si>
  <si>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</si>
  <si>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</si>
  <si>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</si>
  <si>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</si>
  <si>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</si>
  <si>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</si>
  <si>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</si>
  <si>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</si>
  <si>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</si>
  <si>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</si>
  <si>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</si>
  <si>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</si>
  <si>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</si>
  <si>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</si>
  <si>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</si>
  <si>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</si>
  <si>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</si>
  <si>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</si>
  <si>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</si>
  <si>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</si>
  <si>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</si>
  <si>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</si>
  <si>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</si>
  <si>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</si>
  <si>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</si>
  <si>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</si>
  <si>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</si>
  <si>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</si>
  <si>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</si>
  <si>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</si>
  <si>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</si>
  <si>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</si>
  <si>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</si>
  <si>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</si>
  <si>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</si>
  <si>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</si>
  <si>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</si>
  <si>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</si>
  <si>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</si>
  <si>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</si>
  <si>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</si>
  <si>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</si>
  <si>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</si>
  <si>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</si>
  <si>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</si>
  <si>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</si>
  <si>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</si>
  <si>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</si>
  <si>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</si>
  <si>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</si>
  <si>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</si>
  <si>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</si>
  <si>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</si>
  <si>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</si>
  <si>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</si>
  <si>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</si>
  <si>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</si>
  <si>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</si>
  <si>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</si>
  <si>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</si>
  <si>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</si>
  <si>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</si>
  <si>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</si>
  <si>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</si>
  <si>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</si>
  <si>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</si>
  <si>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</si>
  <si>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</si>
  <si>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</si>
  <si>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</si>
  <si>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</si>
  <si>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</si>
  <si>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</si>
  <si>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</si>
  <si>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</si>
  <si>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</si>
  <si>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</si>
  <si>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</si>
  <si>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</si>
  <si>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</si>
  <si>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</si>
  <si>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</si>
  <si>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</si>
  <si>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</si>
  <si>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</si>
  <si>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</si>
  <si>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</si>
  <si>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</si>
  <si>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</si>
  <si>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</si>
  <si>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</si>
  <si>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</si>
  <si>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</si>
  <si>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</si>
  <si>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</si>
  <si>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</si>
  <si>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</si>
  <si>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</si>
  <si>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</si>
  <si>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</si>
  <si>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</si>
  <si>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</si>
  <si>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</si>
  <si>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</si>
  <si>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</si>
  <si>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</si>
  <si>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</si>
  <si>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</si>
  <si>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</si>
  <si>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</si>
  <si>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</si>
  <si>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</si>
  <si>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</si>
  <si>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</si>
  <si>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</si>
  <si>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</si>
  <si>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</si>
  <si>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</si>
  <si>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</si>
  <si>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</si>
  <si>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</si>
  <si>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</si>
  <si>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</si>
  <si>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</si>
  <si>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</si>
  <si>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</si>
  <si>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</si>
  <si>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</si>
  <si>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</si>
  <si>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</si>
  <si>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</si>
  <si>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</si>
  <si>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</si>
  <si>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</si>
  <si>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</si>
  <si>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</si>
  <si>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</si>
  <si>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</si>
  <si>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</si>
  <si>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</si>
  <si>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</si>
  <si>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</si>
  <si>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</si>
  <si>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</si>
  <si>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</si>
  <si>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</si>
  <si>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</si>
  <si>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</si>
  <si>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</si>
  <si>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</si>
  <si>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</si>
  <si>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</si>
  <si>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</si>
  <si>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</si>
  <si>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</si>
  <si>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</si>
  <si>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</si>
  <si>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</si>
  <si>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</si>
  <si>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</si>
  <si>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</si>
  <si>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</si>
  <si>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</si>
  <si>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</si>
  <si>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</si>
  <si>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</si>
  <si>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</si>
  <si>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</si>
  <si>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</si>
  <si>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</si>
  <si>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</si>
  <si>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</si>
  <si>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</si>
  <si>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</si>
  <si>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</si>
  <si>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</si>
  <si>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</si>
  <si>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</si>
  <si>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</si>
  <si>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</si>
  <si>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</si>
  <si>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</si>
  <si>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</si>
  <si>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</si>
  <si>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</si>
  <si>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</si>
  <si>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</si>
  <si>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</si>
  <si>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</si>
  <si>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</si>
  <si>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</si>
  <si>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</si>
  <si>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</si>
  <si>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</si>
  <si>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</si>
  <si>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</si>
  <si>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</si>
  <si>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</si>
  <si>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</si>
  <si>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</si>
  <si>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</si>
  <si>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</si>
  <si>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</si>
  <si>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</si>
  <si>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</si>
  <si>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</si>
  <si>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</si>
  <si>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</si>
  <si>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</si>
  <si>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</si>
  <si>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</si>
  <si>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</si>
  <si>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</si>
  <si>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</si>
  <si>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</si>
  <si>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</si>
  <si>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</si>
  <si>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</si>
  <si>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</si>
  <si>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</si>
  <si>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</si>
  <si>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</si>
  <si>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</si>
  <si>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</si>
  <si>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</si>
  <si>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</si>
  <si>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</si>
  <si>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</si>
  <si>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</si>
  <si>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</si>
  <si>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</si>
  <si>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</si>
  <si>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</si>
  <si>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</si>
  <si>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</si>
  <si>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</si>
  <si>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</si>
  <si>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</si>
  <si>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</si>
  <si>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</si>
  <si>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</si>
  <si>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</si>
  <si>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</si>
  <si>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</si>
  <si>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</si>
  <si>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</si>
  <si>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</si>
  <si>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</si>
  <si>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</si>
  <si>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</si>
  <si>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</si>
  <si>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</si>
  <si>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</si>
  <si>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</si>
  <si>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</si>
  <si>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</si>
  <si>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</si>
  <si>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</si>
  <si>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</si>
  <si>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</si>
  <si>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</si>
  <si>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</si>
  <si>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</si>
  <si>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</si>
  <si>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</si>
  <si>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</si>
  <si>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</si>
  <si>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</si>
  <si>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</si>
  <si>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</si>
  <si>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</si>
  <si>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</si>
  <si>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</si>
  <si>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</si>
  <si>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</si>
  <si>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</si>
  <si>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</si>
  <si>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</si>
  <si>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</si>
  <si>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</si>
  <si>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</si>
  <si>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</si>
  <si>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</si>
  <si>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</si>
  <si>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</si>
  <si>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</si>
  <si>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</si>
  <si>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</si>
  <si>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</si>
  <si>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</si>
  <si>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</si>
  <si>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</si>
  <si>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</si>
  <si>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</si>
  <si>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</si>
  <si>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</si>
  <si>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</si>
  <si>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</si>
  <si>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</si>
  <si>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</si>
  <si>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</si>
  <si>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</si>
  <si>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</si>
  <si>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</si>
  <si>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</si>
  <si>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</si>
  <si>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</si>
  <si>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</si>
  <si>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</si>
  <si>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</si>
  <si>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</si>
  <si>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</si>
  <si>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</si>
  <si>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</si>
  <si>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</si>
  <si>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</si>
  <si>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</si>
  <si>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</si>
  <si>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</si>
  <si>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</si>
  <si>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</si>
  <si>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</si>
  <si>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</si>
  <si>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</si>
  <si>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</si>
  <si>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</si>
  <si>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</si>
  <si>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</si>
  <si>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</si>
  <si>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</si>
  <si>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</si>
  <si>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</si>
  <si>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</si>
  <si>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</si>
  <si>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</si>
  <si>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</si>
  <si>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</si>
  <si>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</si>
  <si>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</si>
  <si>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</si>
  <si>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</si>
  <si>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</si>
  <si>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</si>
  <si>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</si>
  <si>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</si>
  <si>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</si>
  <si>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</si>
  <si>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</si>
  <si>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</si>
  <si>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</si>
  <si>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</si>
  <si>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</si>
  <si>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</si>
  <si>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</si>
  <si>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</si>
  <si>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</si>
  <si>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</si>
  <si>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</si>
  <si>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</si>
  <si>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</si>
  <si>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</si>
  <si>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</si>
  <si>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</si>
  <si>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</si>
  <si>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</si>
  <si>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</si>
  <si>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</si>
  <si>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</si>
  <si>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</si>
  <si>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</si>
  <si>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</si>
  <si>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</si>
  <si>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</si>
  <si>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</si>
  <si>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</si>
  <si>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</si>
  <si>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</si>
  <si>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</si>
  <si>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</si>
  <si>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</si>
  <si>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</si>
  <si>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</si>
  <si>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</si>
  <si>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</si>
  <si>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</si>
  <si>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</si>
  <si>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</si>
  <si>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</si>
  <si>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</si>
  <si>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</si>
  <si>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</si>
  <si>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</si>
  <si>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</si>
  <si>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</si>
  <si>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</si>
  <si>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</si>
  <si>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</si>
  <si>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</si>
  <si>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</si>
  <si>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</si>
  <si>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</si>
  <si>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</si>
  <si>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</si>
  <si>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</si>
  <si>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</si>
  <si>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</si>
  <si>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</si>
  <si>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</si>
  <si>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</si>
  <si>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</si>
  <si>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</si>
  <si>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</si>
  <si>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</si>
  <si>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</si>
  <si>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</si>
  <si>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</si>
  <si>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</si>
  <si>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</si>
  <si>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</si>
  <si>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</si>
  <si>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</si>
  <si>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</si>
  <si>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</si>
  <si>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</si>
  <si>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</si>
  <si>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</si>
  <si>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</si>
  <si>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</si>
  <si>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</si>
  <si>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</si>
  <si>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</si>
  <si>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</si>
  <si>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</si>
  <si>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</si>
  <si>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</si>
  <si>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</si>
  <si>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</si>
  <si>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</si>
  <si>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</si>
  <si>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</si>
  <si>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</si>
  <si>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</si>
  <si>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</si>
  <si>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</si>
  <si>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</si>
  <si>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</si>
  <si>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</si>
  <si>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</si>
  <si>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</si>
  <si>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</si>
  <si>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</si>
  <si>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</si>
  <si>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</si>
  <si>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</si>
  <si>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</si>
  <si>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</si>
  <si>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</si>
  <si>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</si>
  <si>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</si>
  <si>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</si>
  <si>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</si>
  <si>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</si>
  <si>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</si>
  <si>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</si>
  <si>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</si>
  <si>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</si>
  <si>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</si>
  <si>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</si>
  <si>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</si>
  <si>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</si>
  <si>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</si>
  <si>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</si>
  <si>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</si>
  <si>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</si>
  <si>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</si>
  <si>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</si>
  <si>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</si>
  <si>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</si>
  <si>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</si>
  <si>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</si>
  <si>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</si>
  <si>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</si>
  <si>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</si>
  <si>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</si>
  <si>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</si>
  <si>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</si>
  <si>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</si>
  <si>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</si>
  <si>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</si>
  <si>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</si>
  <si>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</si>
  <si>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</si>
  <si>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</si>
  <si>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</si>
  <si>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</si>
  <si>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</si>
  <si>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</si>
  <si>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</si>
  <si>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</si>
  <si>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</si>
  <si>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</si>
  <si>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</si>
  <si>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</si>
  <si>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</si>
  <si>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</si>
  <si>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</si>
  <si>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</si>
  <si>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</si>
  <si>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</si>
  <si>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</si>
  <si>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</si>
  <si>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</si>
  <si>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</si>
  <si>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</si>
  <si>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</si>
  <si>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</si>
  <si>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</si>
  <si>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</si>
  <si>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</si>
  <si>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</si>
  <si>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</si>
  <si>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</si>
  <si>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</si>
  <si>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</si>
  <si>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</si>
  <si>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</si>
  <si>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</si>
  <si>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</si>
  <si>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</si>
  <si>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</si>
  <si>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</si>
  <si>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</si>
  <si>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</si>
  <si>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</si>
  <si>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</si>
  <si>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</si>
  <si>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</si>
  <si>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</si>
  <si>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</si>
  <si>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</si>
  <si>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</si>
  <si>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</si>
  <si>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</si>
  <si>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</si>
  <si>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</si>
  <si>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</si>
  <si>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</si>
  <si>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</si>
  <si>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</si>
  <si>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</si>
  <si>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</si>
  <si>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</si>
  <si>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</si>
  <si>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</si>
  <si>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</si>
  <si>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</si>
  <si>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</si>
  <si>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</si>
  <si>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</si>
  <si>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</si>
  <si>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</si>
  <si>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</si>
  <si>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</si>
  <si>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</si>
  <si>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</si>
  <si>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</si>
  <si>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</si>
  <si>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</si>
  <si>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</si>
  <si>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</si>
  <si>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</si>
  <si>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</si>
  <si>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</si>
  <si>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</si>
  <si>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</si>
  <si>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</si>
  <si>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</si>
  <si>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</si>
  <si>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</si>
  <si>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</si>
  <si>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</si>
  <si>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</si>
  <si>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</si>
  <si>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</si>
  <si>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</si>
  <si>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</si>
  <si>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</si>
  <si>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</si>
  <si>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</si>
  <si>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</si>
  <si>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</si>
  <si>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</si>
  <si>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</si>
  <si>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</si>
  <si>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</si>
  <si>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</si>
  <si>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</si>
  <si>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</si>
  <si>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</si>
  <si>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</si>
  <si>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</si>
  <si>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</si>
  <si>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</si>
  <si>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</si>
  <si>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</si>
  <si>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</si>
  <si>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</si>
  <si>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</si>
  <si>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</si>
  <si>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</si>
  <si>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</si>
  <si>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</si>
  <si>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</si>
  <si>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</si>
  <si>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</si>
  <si>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</si>
  <si>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</si>
  <si>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</si>
  <si>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</si>
  <si>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</si>
  <si>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</si>
  <si>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</si>
  <si>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</si>
  <si>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</si>
  <si>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</si>
  <si>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</si>
  <si>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</si>
  <si>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</si>
  <si>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</si>
  <si>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</si>
  <si>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</si>
  <si>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</si>
  <si>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</si>
  <si>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</si>
  <si>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</si>
  <si>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</si>
  <si>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</si>
  <si>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</si>
  <si>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</si>
  <si>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</si>
  <si>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</si>
  <si>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</si>
  <si>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</si>
  <si>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</si>
  <si>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</si>
  <si>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</si>
  <si>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</si>
  <si>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</si>
  <si>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</si>
  <si>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</si>
  <si>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</si>
  <si>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</si>
  <si>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</si>
  <si>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</si>
  <si>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</si>
  <si>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</si>
  <si>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</si>
  <si>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</si>
  <si>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</si>
  <si>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</si>
  <si>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</si>
  <si>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</si>
  <si>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</si>
  <si>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</si>
  <si>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</si>
  <si>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</si>
  <si>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</si>
  <si>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</si>
  <si>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</si>
  <si>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</si>
  <si>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</si>
  <si>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</si>
  <si>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</si>
  <si>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</si>
  <si>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</si>
  <si>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</si>
  <si>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</si>
  <si>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</si>
  <si>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</si>
  <si>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</si>
  <si>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</si>
  <si>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</si>
  <si>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</si>
  <si>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</si>
  <si>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</si>
  <si>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</si>
  <si>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</si>
  <si>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</si>
  <si>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</si>
  <si>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</si>
  <si>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</si>
  <si>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</si>
  <si>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</si>
  <si>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</si>
  <si>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</si>
  <si>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</si>
  <si>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</si>
  <si>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</si>
  <si>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</si>
  <si>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</si>
  <si>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</si>
  <si>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</si>
  <si>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</si>
  <si>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</si>
  <si>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</si>
  <si>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</si>
  <si>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</si>
  <si>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</si>
  <si>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</si>
  <si>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</si>
  <si>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</si>
  <si>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</si>
  <si>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</si>
  <si>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</si>
  <si>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</si>
  <si>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</si>
  <si>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</si>
  <si>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</si>
  <si>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</si>
  <si>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</si>
  <si>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</si>
  <si>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</si>
  <si>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</si>
  <si>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</si>
  <si>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</si>
  <si>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</si>
  <si>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</si>
  <si>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</si>
  <si>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</si>
  <si>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</si>
  <si>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</si>
  <si>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</si>
  <si>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</si>
  <si>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</si>
  <si>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</si>
  <si>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</si>
  <si>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</si>
  <si>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</si>
  <si>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</si>
  <si>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</si>
  <si>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</si>
  <si>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</si>
  <si>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</si>
  <si>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</si>
  <si>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</si>
  <si>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</si>
  <si>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</si>
  <si>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</si>
  <si>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</si>
  <si>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</si>
  <si>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</si>
  <si>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</si>
  <si>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</si>
  <si>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</si>
  <si>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</si>
  <si>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</si>
  <si>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</si>
  <si>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</si>
  <si>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</si>
  <si>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</si>
  <si>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</si>
  <si>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</si>
  <si>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</si>
  <si>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</si>
  <si>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</si>
  <si>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</si>
  <si>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</si>
  <si>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</si>
  <si>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</si>
  <si>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</si>
  <si>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</si>
  <si>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</si>
  <si>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</si>
  <si>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</si>
  <si>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</si>
  <si>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</si>
  <si>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</si>
  <si>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</si>
  <si>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</si>
  <si>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</si>
  <si>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</si>
  <si>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</si>
  <si>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</si>
  <si>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</si>
  <si>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</si>
  <si>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</si>
  <si>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</si>
  <si>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</si>
  <si>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</si>
  <si>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</si>
  <si>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</si>
  <si>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</si>
  <si>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</si>
  <si>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</si>
  <si>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</si>
  <si>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</si>
  <si>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</si>
  <si>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</si>
  <si>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</si>
  <si>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</si>
  <si>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</si>
  <si>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</si>
  <si>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</si>
  <si>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</si>
  <si>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</si>
  <si>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</si>
  <si>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</si>
  <si>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</si>
  <si>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</si>
  <si>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</si>
  <si>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</si>
  <si>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</si>
  <si>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</si>
  <si>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</si>
  <si>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</si>
  <si>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</si>
  <si>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</si>
  <si>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</si>
  <si>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</si>
  <si>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</si>
  <si>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</si>
  <si>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</si>
  <si>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</si>
  <si>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</si>
  <si>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</si>
  <si>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</si>
  <si>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</si>
  <si>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</si>
  <si>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</si>
  <si>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</si>
  <si>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</si>
  <si>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</si>
  <si>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</si>
  <si>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</si>
  <si>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</si>
  <si>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</si>
  <si>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</si>
  <si>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</si>
  <si>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</si>
  <si>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</si>
  <si>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</si>
  <si>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</si>
  <si>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</si>
  <si>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</si>
  <si>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</si>
  <si>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</si>
  <si>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</si>
  <si>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</si>
  <si>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</si>
  <si>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</si>
  <si>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</si>
  <si>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</si>
  <si>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</si>
  <si>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</si>
  <si>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</si>
  <si>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</si>
  <si>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</si>
  <si>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</si>
  <si>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</si>
  <si>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</si>
  <si>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</si>
  <si>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</si>
  <si>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</si>
  <si>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</si>
  <si>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</si>
  <si>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</si>
  <si>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</si>
  <si>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</si>
  <si>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</si>
  <si>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</si>
  <si>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</si>
  <si>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</si>
  <si>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</si>
  <si>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</si>
  <si>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</si>
  <si>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</si>
  <si>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</si>
  <si>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</si>
  <si>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</si>
  <si>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</si>
  <si>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</si>
  <si>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</si>
  <si>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</si>
  <si>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</si>
  <si>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</si>
  <si>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</si>
  <si>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</si>
  <si>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</si>
  <si>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</si>
  <si>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</si>
  <si>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</si>
  <si>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</si>
  <si>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</si>
  <si>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</si>
  <si>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</si>
  <si>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</si>
  <si>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</si>
  <si>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</si>
  <si>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</si>
  <si>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</si>
  <si>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</si>
  <si>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</si>
  <si>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</si>
  <si>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</si>
  <si>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</si>
  <si>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</si>
  <si>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</si>
  <si>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</si>
  <si>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</si>
  <si>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</si>
  <si>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</si>
  <si>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</si>
  <si>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</si>
  <si>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</si>
  <si>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</si>
  <si>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</si>
  <si>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</si>
  <si>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</si>
  <si>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</si>
  <si>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</si>
  <si>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</si>
  <si>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</si>
  <si>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</si>
  <si>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</si>
  <si>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</si>
  <si>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</si>
  <si>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</si>
  <si>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</si>
  <si>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</si>
  <si>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</si>
  <si>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</si>
  <si>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</si>
  <si>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</si>
  <si>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</si>
  <si>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</si>
  <si>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</si>
  <si>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</si>
  <si>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</si>
  <si>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</si>
  <si>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</si>
  <si>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</si>
  <si>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</si>
  <si>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</si>
  <si>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</si>
  <si>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</si>
  <si>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</si>
  <si>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</si>
  <si>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</si>
  <si>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</si>
  <si>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</si>
  <si>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</si>
  <si>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</si>
  <si>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</si>
  <si>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</si>
  <si>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</si>
  <si>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</si>
  <si>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</si>
  <si>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</si>
  <si>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</si>
  <si>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</si>
  <si>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</si>
  <si>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</si>
  <si>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</si>
  <si>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</si>
  <si>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</si>
  <si>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</si>
  <si>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</si>
  <si>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</si>
  <si>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</si>
  <si>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</si>
  <si>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</si>
  <si>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</si>
  <si>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</si>
  <si>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</si>
  <si>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</si>
  <si>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</si>
  <si>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</si>
  <si>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</si>
  <si>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</si>
  <si>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</si>
  <si>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</si>
  <si>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</si>
  <si>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</si>
  <si>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</si>
  <si>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</si>
  <si>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</si>
  <si>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</si>
  <si>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</si>
  <si>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</si>
  <si>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</si>
  <si>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</si>
  <si>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</si>
  <si>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</si>
  <si>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</si>
  <si>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</si>
  <si>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</si>
  <si>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</si>
  <si>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</si>
  <si>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</si>
  <si>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</si>
  <si>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</si>
  <si>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</si>
  <si>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</si>
  <si>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</si>
  <si>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</si>
  <si>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</si>
  <si>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</si>
  <si>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</si>
  <si>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</si>
  <si>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</si>
  <si>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</si>
  <si>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</si>
  <si>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</si>
  <si>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</si>
  <si>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</si>
  <si>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</si>
  <si>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</si>
  <si>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</si>
  <si>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</si>
  <si>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</si>
  <si>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</si>
  <si>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</si>
  <si>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</si>
  <si>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</si>
  <si>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</si>
  <si>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</si>
  <si>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</si>
  <si>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</si>
  <si>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</si>
  <si>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</si>
  <si>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</si>
  <si>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</si>
  <si>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</si>
  <si>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</si>
  <si>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</si>
  <si>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</si>
  <si>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</si>
  <si>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</si>
  <si>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</si>
  <si>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</si>
  <si>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</si>
  <si>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</si>
  <si>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</si>
  <si>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</si>
  <si>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</si>
  <si>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</si>
  <si>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</si>
  <si>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</si>
  <si>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</si>
  <si>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</si>
  <si>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</si>
  <si>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</si>
  <si>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</si>
  <si>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</si>
  <si>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</si>
  <si>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</si>
  <si>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</si>
  <si>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</si>
  <si>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</si>
  <si>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</si>
  <si>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</si>
  <si>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</si>
  <si>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</si>
  <si>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</si>
  <si>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</si>
  <si>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</si>
  <si>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</si>
  <si>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</si>
  <si>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</si>
  <si>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</si>
  <si>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</si>
  <si>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</si>
  <si>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</si>
  <si>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</si>
  <si>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</si>
  <si>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</si>
  <si>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</si>
  <si>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</si>
  <si>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</si>
  <si>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</si>
  <si>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</si>
  <si>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</si>
  <si>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</si>
  <si>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</si>
  <si>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</si>
  <si>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</si>
  <si>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</si>
  <si>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</si>
  <si>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</si>
  <si>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</si>
  <si>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</si>
  <si>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</si>
  <si>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</si>
  <si>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</si>
  <si>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</si>
  <si>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</si>
  <si>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</si>
  <si>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</si>
  <si>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</si>
  <si>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</si>
  <si>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</si>
  <si>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</si>
  <si>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</si>
  <si>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</si>
  <si>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</si>
  <si>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</si>
  <si>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</si>
  <si>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</si>
  <si>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</si>
  <si>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</si>
  <si>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</si>
  <si>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</si>
  <si>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</si>
  <si>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</si>
  <si>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</si>
  <si>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</si>
  <si>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</si>
  <si>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</si>
  <si>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</si>
  <si>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</si>
  <si>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</si>
  <si>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</si>
  <si>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</si>
  <si>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</si>
  <si>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</si>
  <si>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</si>
  <si>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</si>
  <si>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</si>
  <si>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</si>
  <si>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</si>
  <si>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</si>
  <si>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</si>
  <si>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</si>
  <si>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</si>
  <si>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</si>
  <si>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</si>
  <si>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</si>
  <si>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</si>
  <si>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</si>
  <si>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</si>
  <si>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</si>
  <si>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</si>
  <si>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</si>
  <si>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</si>
  <si>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</si>
  <si>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</si>
  <si>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</si>
  <si>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</si>
  <si>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</si>
  <si>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</si>
  <si>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</si>
  <si>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</si>
  <si>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</si>
  <si>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</si>
  <si>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</si>
  <si>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</si>
  <si>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</si>
  <si>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</si>
  <si>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</si>
  <si>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</si>
  <si>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</si>
  <si>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</si>
  <si>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</si>
  <si>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</si>
  <si>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</si>
  <si>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</si>
  <si>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</si>
  <si>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</si>
  <si>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</si>
  <si>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</si>
  <si>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</si>
  <si>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</si>
  <si>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</si>
  <si>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</si>
  <si>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</si>
  <si>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</si>
  <si>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</si>
  <si>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</si>
  <si>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</si>
  <si>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</si>
  <si>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</si>
  <si>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</si>
  <si>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</si>
  <si>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</si>
  <si>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</si>
  <si>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</si>
  <si>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</si>
  <si>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</si>
  <si>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</si>
  <si>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</si>
  <si>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</si>
  <si>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</si>
  <si>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</si>
  <si>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</si>
  <si>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</si>
  <si>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</si>
  <si>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</si>
  <si>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</si>
  <si>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</si>
  <si>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</si>
  <si>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</si>
  <si>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</si>
  <si>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</si>
  <si>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</si>
  <si>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</si>
  <si>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</si>
  <si>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</si>
  <si>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</si>
  <si>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</si>
  <si>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</si>
  <si>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</si>
  <si>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</si>
  <si>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</si>
  <si>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</si>
  <si>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</si>
  <si>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</si>
  <si>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</si>
  <si>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</si>
  <si>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</si>
  <si>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</si>
  <si>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</si>
  <si>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</si>
  <si>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</si>
  <si>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</si>
  <si>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</si>
  <si>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</si>
  <si>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</si>
  <si>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</si>
  <si>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</si>
  <si>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</si>
  <si>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</si>
  <si>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</si>
  <si>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</si>
  <si>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</si>
  <si>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</si>
  <si>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</si>
  <si>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</si>
  <si>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</si>
  <si>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</si>
  <si>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</si>
  <si>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</si>
  <si>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</si>
  <si>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</si>
  <si>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</si>
  <si>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</si>
  <si>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</si>
  <si>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</si>
  <si>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</si>
  <si>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</si>
  <si>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</si>
  <si>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</si>
  <si>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</si>
  <si>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</si>
  <si>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</si>
  <si>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</si>
  <si>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</si>
  <si>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</si>
  <si>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</si>
  <si>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</si>
  <si>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</si>
  <si>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</si>
  <si>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</si>
  <si>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</si>
  <si>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</si>
  <si>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</si>
  <si>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</si>
  <si>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</si>
  <si>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</si>
  <si>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</si>
  <si>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</si>
  <si>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</si>
  <si>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</si>
  <si>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</si>
  <si>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</si>
  <si>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</si>
  <si>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</si>
  <si>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</si>
  <si>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</si>
  <si>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</si>
  <si>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</si>
  <si>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</si>
  <si>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</si>
  <si>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</si>
  <si>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</si>
  <si>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</si>
  <si>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</si>
  <si>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</si>
  <si>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</si>
  <si>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</si>
  <si>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</si>
  <si>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</si>
  <si>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</si>
  <si>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</si>
  <si>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</si>
  <si>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</si>
  <si>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</si>
  <si>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</si>
  <si>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</si>
  <si>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</si>
  <si>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</si>
  <si>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</si>
  <si>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</si>
  <si>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</si>
  <si>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</si>
  <si>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</si>
  <si>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</si>
  <si>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</si>
  <si>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</si>
  <si>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</si>
  <si>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</si>
  <si>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</si>
  <si>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</si>
  <si>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</si>
  <si>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</si>
  <si>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</si>
  <si>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</si>
  <si>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</si>
  <si>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</si>
  <si>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</si>
  <si>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</si>
  <si>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</si>
  <si>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</si>
  <si>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</si>
  <si>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</si>
  <si>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</si>
  <si>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</si>
  <si>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</si>
  <si>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</si>
  <si>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</si>
  <si>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</si>
  <si>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</si>
  <si>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</si>
  <si>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</si>
  <si>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</si>
  <si>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</si>
  <si>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</si>
  <si>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</si>
  <si>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</si>
  <si>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</si>
  <si>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</si>
  <si>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</si>
  <si>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</si>
  <si>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</si>
  <si>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</si>
  <si>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</si>
  <si>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</si>
  <si>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</si>
  <si>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</si>
  <si>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</si>
  <si>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</si>
  <si>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</si>
  <si>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</si>
  <si>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</si>
  <si>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</si>
  <si>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</si>
  <si>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</si>
  <si>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</si>
  <si>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</si>
  <si>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</si>
  <si>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</si>
  <si>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</si>
  <si>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</si>
  <si>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</si>
  <si>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</si>
  <si>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</si>
  <si>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</si>
  <si>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</si>
  <si>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</si>
  <si>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</si>
  <si>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</si>
  <si>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</si>
  <si>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</si>
  <si>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</si>
  <si>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</si>
  <si>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</si>
  <si>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</si>
  <si>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</si>
  <si>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</si>
  <si>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</si>
  <si>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</si>
  <si>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</si>
  <si>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</si>
  <si>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</si>
  <si>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</si>
  <si>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</si>
  <si>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</si>
  <si>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</si>
  <si>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</si>
  <si>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</si>
  <si>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</si>
  <si>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</si>
  <si>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</si>
  <si>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</si>
  <si>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</si>
  <si>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</si>
  <si>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</si>
  <si>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</si>
  <si>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</si>
  <si>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</si>
  <si>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</si>
  <si>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</si>
  <si>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</si>
  <si>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</si>
  <si>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</si>
  <si>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</si>
  <si>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</si>
  <si>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</si>
  <si>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</si>
  <si>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</si>
  <si>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</si>
  <si>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</si>
  <si>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</si>
  <si>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</si>
  <si>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</si>
  <si>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</si>
  <si>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</si>
  <si>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</si>
  <si>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</si>
  <si>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</si>
  <si>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</si>
  <si>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</si>
  <si>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</si>
  <si>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</si>
  <si>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</si>
  <si>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</si>
  <si>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</si>
  <si>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</si>
  <si>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</si>
  <si>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</si>
  <si>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</si>
  <si>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</si>
  <si>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</si>
  <si>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</si>
  <si>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</si>
  <si>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</si>
  <si>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</si>
  <si>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</si>
  <si>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</si>
  <si>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</si>
  <si>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</si>
  <si>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</si>
  <si>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</si>
  <si>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</si>
  <si>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</si>
  <si>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</si>
  <si>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</si>
  <si>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</si>
  <si>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</si>
  <si>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</si>
  <si>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</si>
  <si>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</si>
  <si>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</si>
  <si>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</si>
  <si>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</si>
  <si>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</si>
  <si>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</si>
  <si>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</si>
  <si>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</si>
  <si>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</si>
  <si>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</si>
  <si>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</si>
  <si>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</si>
  <si>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</si>
  <si>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</si>
  <si>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</si>
  <si>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</si>
  <si>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</si>
  <si>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</si>
  <si>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</si>
  <si>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</si>
  <si>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</si>
  <si>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</si>
  <si>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</si>
  <si>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</si>
  <si>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</si>
  <si>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</si>
  <si>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</si>
  <si>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</si>
  <si>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</si>
  <si>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</si>
  <si>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</si>
  <si>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</si>
  <si>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</si>
  <si>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</si>
  <si>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</si>
  <si>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</si>
  <si>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</si>
  <si>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</si>
  <si>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</si>
  <si>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</si>
  <si>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</si>
  <si>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</si>
  <si>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</si>
  <si>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</si>
  <si>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</si>
  <si>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</si>
  <si>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</si>
  <si>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</si>
  <si>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</si>
  <si>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</si>
  <si>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</si>
  <si>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</si>
  <si>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</si>
  <si>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</si>
  <si>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</si>
  <si>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</si>
  <si>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</si>
  <si>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</si>
  <si>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</si>
  <si>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</si>
  <si>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</si>
  <si>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</si>
  <si>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</si>
  <si>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</si>
  <si>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</si>
  <si>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</si>
  <si>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</si>
  <si>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</si>
  <si>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</si>
  <si>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</si>
  <si>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</si>
  <si>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</si>
  <si>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</si>
  <si>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</si>
  <si>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</si>
  <si>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</si>
  <si>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</si>
  <si>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</si>
  <si>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</si>
  <si>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</si>
  <si>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</si>
  <si>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</si>
  <si>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</si>
  <si>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</si>
  <si>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</si>
  <si>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</si>
  <si>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</si>
  <si>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</si>
  <si>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</si>
  <si>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</si>
  <si>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</si>
  <si>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</si>
  <si>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</si>
  <si>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</si>
  <si>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</si>
  <si>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</si>
  <si>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</si>
  <si>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</si>
  <si>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</si>
  <si>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</si>
  <si>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</si>
  <si>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</si>
  <si>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</si>
  <si>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</si>
  <si>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</si>
  <si>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</si>
  <si>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</si>
  <si>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</si>
  <si>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</si>
  <si>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</si>
  <si>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</si>
  <si>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</si>
  <si>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</si>
  <si>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</si>
  <si>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</si>
  <si>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</si>
  <si>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</si>
  <si>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</si>
  <si>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</si>
  <si>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</si>
  <si>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</si>
  <si>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</si>
  <si>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</si>
  <si>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</si>
  <si>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</si>
  <si>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</si>
  <si>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</si>
  <si>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</si>
  <si>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</si>
  <si>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</si>
  <si>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</si>
  <si>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</si>
  <si>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</si>
  <si>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</si>
  <si>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</si>
  <si>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</si>
  <si>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</si>
  <si>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</si>
  <si>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</si>
  <si>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</si>
  <si>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</si>
  <si>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</si>
  <si>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</si>
  <si>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</si>
  <si>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</si>
  <si>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</si>
  <si>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</si>
  <si>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</si>
  <si>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</si>
  <si>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</si>
  <si>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</si>
  <si>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</si>
  <si>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</si>
  <si>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</si>
  <si>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</si>
  <si>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</si>
  <si>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</si>
  <si>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</si>
  <si>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</si>
  <si>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</si>
  <si>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</si>
  <si>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</si>
  <si>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</si>
  <si>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</si>
  <si>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</si>
  <si>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</si>
  <si>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</si>
  <si>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</si>
  <si>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</si>
  <si>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</si>
  <si>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</si>
  <si>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</si>
  <si>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</si>
  <si>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</si>
  <si>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</si>
  <si>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</si>
  <si>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</si>
  <si>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</si>
  <si>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</si>
  <si>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</si>
  <si>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</si>
  <si>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</si>
  <si>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</si>
  <si>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</si>
  <si>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</si>
  <si>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</si>
  <si>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</si>
  <si>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</si>
  <si>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</si>
  <si>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</si>
  <si>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</si>
  <si>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</si>
  <si>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</si>
  <si>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</si>
  <si>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</si>
  <si>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</si>
  <si>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</si>
  <si>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</si>
  <si>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</si>
  <si>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</si>
  <si>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</si>
  <si>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</si>
  <si>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</si>
  <si>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</si>
  <si>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</si>
  <si>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</si>
  <si>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</si>
  <si>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</si>
  <si>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</si>
  <si>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</si>
  <si>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</si>
  <si>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</si>
  <si>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</si>
  <si>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</si>
  <si>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</si>
  <si>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</si>
  <si>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</si>
  <si>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</si>
  <si>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</si>
  <si>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</si>
  <si>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</si>
  <si>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</si>
  <si>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</si>
  <si>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</si>
  <si>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</si>
  <si>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</si>
  <si>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</si>
  <si>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</si>
  <si>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</si>
  <si>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</si>
  <si>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</si>
  <si>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</si>
  <si>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</si>
  <si>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</si>
  <si>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</si>
  <si>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</si>
  <si>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</si>
  <si>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</si>
  <si>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</si>
  <si>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</si>
  <si>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</si>
  <si>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</si>
  <si>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</si>
  <si>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</si>
  <si>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</si>
  <si>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</si>
  <si>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</si>
  <si>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</si>
  <si>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</si>
  <si>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</si>
  <si>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</si>
  <si>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</si>
  <si>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</si>
  <si>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</si>
  <si>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</si>
  <si>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</si>
  <si>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</si>
  <si>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</si>
  <si>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</si>
  <si>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</si>
  <si>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</si>
  <si>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</si>
  <si>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</si>
  <si>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</si>
  <si>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</si>
  <si>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</si>
  <si>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</si>
  <si>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</si>
  <si>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</si>
  <si>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</si>
  <si>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</si>
  <si>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</si>
  <si>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</si>
  <si>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</si>
  <si>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</si>
  <si>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</si>
  <si>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</si>
  <si>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</si>
  <si>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</si>
  <si>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</si>
  <si>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</si>
  <si>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</si>
  <si>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</si>
  <si>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</si>
  <si>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</si>
  <si>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</si>
  <si>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</si>
  <si>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</si>
  <si>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</si>
  <si>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</si>
  <si>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</si>
  <si>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</si>
  <si>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</si>
  <si>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</si>
  <si>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</si>
  <si>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</si>
  <si>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</si>
  <si>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</si>
  <si>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</si>
  <si>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</si>
  <si>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</si>
  <si>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</si>
  <si>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</si>
  <si>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</si>
  <si>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</si>
  <si>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</si>
  <si>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</si>
  <si>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</si>
  <si>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</si>
  <si>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</si>
  <si>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</si>
  <si>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</si>
  <si>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</si>
  <si>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</si>
  <si>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</si>
  <si>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</si>
  <si>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</si>
  <si>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</si>
  <si>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</si>
  <si>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</si>
  <si>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</si>
  <si>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</si>
  <si>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</si>
  <si>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</si>
  <si>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</si>
  <si>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</si>
  <si>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</si>
  <si>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</si>
  <si>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</si>
  <si>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</si>
  <si>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</si>
  <si>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</si>
  <si>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</si>
  <si>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</si>
  <si>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</si>
  <si>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</si>
  <si>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</si>
  <si>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</si>
  <si>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</si>
  <si>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</si>
  <si>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</si>
  <si>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</si>
  <si>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</si>
  <si>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</si>
  <si>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</si>
  <si>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</si>
  <si>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</si>
  <si>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</si>
  <si>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</si>
  <si>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</si>
  <si>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</si>
  <si>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</si>
  <si>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</si>
  <si>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</si>
  <si>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</si>
  <si>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</si>
  <si>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</si>
  <si>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</si>
  <si>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</si>
  <si>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</si>
  <si>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</si>
  <si>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</si>
  <si>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</si>
  <si>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</si>
  <si>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</si>
  <si>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</si>
  <si>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</si>
  <si>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</si>
  <si>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</si>
  <si>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</si>
  <si>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</si>
  <si>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</si>
  <si>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</si>
  <si>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</si>
  <si>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</si>
  <si>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</si>
  <si>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</si>
  <si>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</si>
  <si>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</si>
  <si>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</si>
  <si>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</si>
  <si>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</si>
  <si>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</si>
  <si>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</si>
  <si>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</si>
  <si>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</si>
  <si>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</si>
  <si>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</si>
  <si>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</si>
  <si>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</si>
  <si>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</si>
  <si>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</si>
  <si>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</si>
  <si>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</si>
  <si>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</si>
  <si>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</si>
  <si>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</si>
  <si>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</si>
  <si>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</si>
  <si>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</si>
  <si>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</si>
  <si>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</si>
  <si>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</si>
  <si>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</si>
  <si>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</si>
  <si>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</si>
  <si>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</si>
  <si>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</si>
  <si>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</si>
  <si>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</si>
  <si>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</si>
  <si>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</si>
  <si>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</si>
  <si>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</si>
  <si>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</si>
  <si>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</si>
  <si>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</si>
  <si>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</si>
  <si>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</si>
  <si>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</si>
  <si>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</si>
  <si>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</si>
  <si>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</si>
  <si>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</si>
  <si>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</si>
  <si>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</si>
  <si>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</si>
  <si>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</si>
  <si>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</si>
  <si>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</si>
  <si>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</si>
  <si>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</si>
  <si>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</si>
  <si>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</si>
  <si>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</si>
  <si>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</si>
  <si>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</si>
  <si>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</si>
  <si>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</si>
  <si>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</si>
  <si>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</si>
  <si>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</si>
  <si>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</si>
  <si>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</si>
  <si>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</si>
  <si>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</si>
  <si>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</si>
  <si>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</si>
  <si>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</si>
  <si>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</si>
  <si>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</si>
  <si>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</si>
  <si>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</si>
  <si>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</si>
  <si>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</si>
  <si>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</si>
  <si>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</si>
  <si>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</si>
  <si>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</si>
  <si>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</si>
  <si>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</si>
  <si>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</si>
  <si>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</si>
  <si>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</si>
  <si>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</si>
  <si>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</si>
  <si>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</si>
  <si>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</si>
  <si>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</si>
  <si>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</si>
  <si>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</si>
  <si>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</si>
  <si>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</si>
  <si>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</si>
  <si>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</si>
  <si>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</si>
  <si>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</si>
  <si>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</si>
  <si>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</si>
  <si>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</si>
  <si>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</si>
  <si>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</si>
  <si>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</si>
  <si>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</si>
  <si>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</si>
  <si>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</si>
  <si>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</si>
  <si>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</si>
  <si>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</si>
  <si>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</si>
  <si>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</si>
  <si>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</si>
  <si>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</si>
  <si>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</si>
  <si>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</si>
  <si>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</si>
  <si>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</si>
  <si>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</si>
  <si>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</si>
  <si>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</si>
  <si>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</si>
  <si>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</si>
  <si>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</si>
  <si>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</si>
  <si>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</si>
  <si>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</si>
  <si>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</si>
  <si>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</si>
  <si>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</si>
  <si>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</si>
  <si>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</si>
  <si>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</si>
  <si>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</si>
  <si>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</si>
  <si>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</si>
  <si>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</si>
  <si>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</si>
  <si>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</si>
  <si>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</si>
  <si>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</si>
  <si>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</si>
  <si>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</si>
  <si>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</si>
  <si>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</si>
  <si>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</si>
  <si>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</si>
  <si>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</si>
  <si>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</si>
  <si>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</si>
  <si>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</si>
  <si>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</si>
  <si>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</si>
  <si>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</si>
  <si>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</si>
  <si>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</si>
  <si>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</si>
  <si>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</si>
  <si>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</si>
  <si>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</si>
  <si>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</si>
  <si>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</si>
  <si>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</si>
  <si>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</si>
  <si>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</si>
  <si>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</si>
  <si>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</si>
  <si>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</si>
  <si>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</si>
  <si>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</si>
  <si>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</si>
  <si>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</si>
  <si>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</si>
  <si>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</si>
  <si>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</si>
  <si>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</si>
  <si>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</si>
  <si>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</si>
  <si>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</si>
  <si>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</si>
  <si>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</si>
  <si>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</si>
  <si>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</si>
  <si>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</si>
  <si>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</si>
  <si>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</si>
  <si>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</si>
  <si>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</si>
  <si>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</si>
  <si>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</si>
  <si>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</si>
  <si>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</si>
  <si>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</si>
  <si>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</si>
  <si>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</si>
  <si>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</si>
  <si>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</si>
  <si>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</si>
  <si>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</si>
  <si>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</si>
  <si>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</si>
  <si>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</si>
  <si>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</si>
  <si>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</si>
  <si>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</si>
  <si>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</si>
  <si>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</si>
  <si>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</si>
  <si>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</si>
  <si>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</si>
  <si>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</si>
  <si>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</si>
  <si>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</si>
  <si>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</si>
  <si>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</si>
  <si>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</si>
  <si>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</si>
  <si>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</si>
  <si>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</si>
  <si>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</si>
  <si>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</si>
  <si>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</si>
  <si>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</si>
  <si>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</si>
  <si>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</si>
  <si>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</si>
  <si>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</si>
  <si>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</si>
  <si>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</si>
  <si>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</si>
  <si>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</si>
  <si>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</si>
  <si>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</si>
  <si>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</si>
  <si>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</si>
  <si>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</si>
  <si>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</si>
  <si>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</si>
  <si>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</si>
  <si>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</si>
  <si>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</si>
  <si>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</si>
  <si>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</si>
  <si>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</si>
  <si>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</si>
  <si>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</si>
  <si>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</si>
  <si>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</si>
  <si>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</si>
  <si>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</si>
  <si>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</si>
  <si>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</si>
  <si>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</si>
  <si>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</si>
  <si>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</si>
  <si>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</si>
  <si>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</si>
  <si>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</si>
  <si>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</si>
  <si>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</si>
  <si>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</si>
  <si>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</si>
  <si>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</si>
  <si>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</si>
  <si>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</si>
  <si>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</si>
  <si>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</si>
  <si>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</si>
  <si>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</si>
  <si>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</si>
  <si>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</si>
  <si>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</si>
  <si>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</si>
  <si>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</si>
  <si>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</si>
  <si>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</si>
  <si>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</si>
  <si>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</si>
  <si>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</si>
  <si>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</si>
  <si>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</si>
  <si>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</si>
  <si>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</si>
  <si>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</si>
  <si>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</si>
  <si>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</si>
  <si>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</si>
  <si>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</si>
  <si>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</si>
  <si>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</si>
  <si>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</si>
  <si>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</si>
  <si>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</si>
  <si>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</si>
  <si>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</si>
  <si>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</si>
  <si>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</si>
  <si>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</si>
  <si>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</si>
  <si>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</si>
  <si>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</si>
  <si>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</si>
  <si>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</si>
  <si>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</si>
  <si>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</si>
  <si>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</si>
  <si>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</si>
  <si>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</si>
  <si>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</si>
  <si>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</si>
  <si>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</si>
  <si>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</si>
  <si>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</si>
  <si>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</si>
  <si>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</si>
  <si>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</si>
  <si>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</si>
  <si>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</si>
  <si>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</si>
  <si>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</si>
  <si>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</si>
  <si>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</si>
  <si>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</si>
  <si>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</si>
  <si>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</si>
  <si>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</si>
  <si>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</si>
  <si>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</si>
  <si>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</si>
  <si>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</si>
  <si>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</si>
  <si>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</si>
  <si>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</si>
  <si>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</si>
  <si>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</si>
  <si>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</si>
  <si>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</si>
  <si>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</si>
  <si>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</si>
  <si>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</si>
  <si>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</si>
  <si>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</si>
  <si>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</si>
  <si>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</si>
  <si>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</si>
  <si>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</si>
  <si>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</si>
  <si>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</si>
  <si>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</si>
  <si>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</si>
  <si>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</si>
  <si>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</si>
  <si>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</si>
  <si>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</si>
  <si>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</si>
  <si>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</si>
  <si>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</si>
  <si>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</si>
  <si>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</si>
  <si>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</si>
  <si>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</si>
  <si>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</si>
  <si>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</si>
  <si>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</si>
  <si>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</si>
  <si>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</si>
  <si>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</si>
  <si>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</si>
  <si>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</si>
  <si>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</si>
  <si>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</si>
  <si>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</si>
  <si>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</si>
  <si>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</si>
  <si>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</si>
  <si>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</si>
  <si>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</si>
  <si>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</si>
  <si>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</si>
  <si>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</si>
  <si>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</si>
  <si>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</si>
  <si>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</si>
  <si>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</si>
  <si>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</si>
  <si>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</si>
  <si>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</si>
  <si>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</si>
  <si>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</si>
  <si>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</si>
  <si>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</si>
  <si>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</si>
  <si>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</si>
  <si>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</si>
  <si>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</si>
  <si>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</si>
  <si>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</si>
  <si>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</si>
  <si>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</si>
  <si>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</si>
  <si>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</si>
  <si>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</si>
  <si>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</si>
  <si>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</si>
  <si>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</si>
  <si>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</si>
  <si>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</si>
  <si>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</si>
  <si>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</si>
  <si>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</si>
  <si>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</si>
  <si>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</si>
  <si>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</si>
  <si>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</si>
  <si>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</si>
  <si>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</si>
  <si>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</si>
  <si>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</si>
  <si>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</si>
  <si>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</si>
  <si>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</si>
  <si>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</si>
  <si>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</si>
  <si>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</si>
  <si>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</si>
  <si>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</si>
  <si>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</si>
  <si>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</si>
  <si>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</si>
  <si>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</si>
  <si>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</si>
  <si>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</si>
  <si>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</si>
  <si>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</si>
  <si>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</si>
  <si>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</si>
  <si>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</si>
  <si>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</si>
  <si>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</si>
  <si>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</si>
  <si>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</si>
  <si>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</si>
  <si>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</si>
  <si>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</si>
  <si>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</si>
  <si>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</si>
  <si>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</si>
  <si>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</si>
  <si>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</si>
  <si>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</si>
  <si>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</si>
  <si>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</si>
  <si>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</si>
  <si>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</si>
  <si>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</si>
  <si>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</si>
  <si>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</si>
  <si>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</si>
  <si>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</si>
  <si>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</si>
  <si>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</si>
  <si>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</si>
  <si>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</si>
  <si>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</si>
  <si>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</si>
  <si>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</si>
  <si>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</si>
  <si>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</si>
  <si>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</si>
  <si>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</si>
  <si>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</si>
  <si>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</si>
  <si>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</si>
  <si>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</si>
  <si>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</si>
  <si>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</si>
  <si>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</si>
  <si>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</si>
  <si>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</si>
  <si>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</si>
  <si>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</si>
  <si>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</si>
  <si>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</si>
  <si>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</si>
  <si>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</si>
  <si>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</si>
  <si>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</si>
  <si>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</si>
  <si>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</si>
  <si>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</si>
  <si>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</si>
  <si>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</si>
  <si>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</si>
  <si>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</si>
  <si>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</si>
  <si>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</si>
  <si>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</si>
  <si>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</si>
  <si>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</si>
  <si>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</si>
  <si>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</si>
  <si>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</si>
  <si>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</si>
  <si>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</si>
  <si>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</si>
  <si>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</si>
  <si>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</si>
  <si>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</si>
  <si>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</si>
  <si>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</si>
  <si>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</si>
  <si>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</si>
  <si>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</si>
  <si>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</si>
  <si>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</si>
  <si>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</si>
  <si>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</si>
  <si>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</si>
  <si>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</si>
  <si>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</si>
  <si>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</si>
  <si>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</si>
  <si>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</si>
  <si>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</si>
  <si>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</si>
  <si>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</si>
  <si>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</si>
  <si>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</si>
  <si>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</si>
  <si>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</si>
  <si>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</si>
  <si>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</si>
  <si>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</si>
  <si>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</si>
  <si>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</si>
  <si>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</si>
  <si>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</si>
  <si>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</si>
  <si>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</si>
  <si>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</si>
  <si>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</si>
  <si>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</si>
  <si>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</si>
  <si>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</si>
  <si>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</si>
  <si>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</si>
  <si>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</si>
  <si>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</si>
  <si>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</si>
  <si>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</si>
  <si>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</si>
  <si>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</si>
  <si>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</si>
  <si>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</si>
  <si>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</si>
  <si>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</si>
  <si>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</si>
  <si>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</si>
  <si>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</si>
  <si>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</si>
  <si>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</si>
  <si>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</si>
  <si>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</si>
  <si>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</si>
  <si>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</si>
  <si>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</si>
  <si>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</si>
  <si>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</si>
  <si>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</si>
  <si>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</si>
  <si>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</si>
  <si>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</si>
  <si>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</si>
  <si>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</si>
  <si>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</si>
  <si>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</si>
  <si>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</si>
  <si>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</si>
  <si>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</si>
  <si>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</si>
  <si>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</si>
  <si>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</si>
  <si>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</si>
  <si>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</si>
  <si>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</si>
  <si>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</si>
  <si>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</si>
  <si>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</si>
  <si>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</si>
  <si>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</si>
  <si>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</si>
  <si>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</si>
  <si>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</si>
  <si>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</si>
  <si>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</si>
  <si>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</si>
  <si>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</si>
  <si>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</si>
  <si>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</si>
  <si>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</si>
  <si>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</si>
  <si>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</si>
  <si>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</si>
  <si>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</si>
  <si>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</si>
  <si>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</si>
  <si>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</si>
  <si>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</si>
  <si>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</si>
  <si>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</si>
  <si>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</si>
  <si>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</si>
  <si>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</si>
  <si>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</si>
  <si>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</si>
  <si>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</si>
  <si>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</si>
  <si>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</si>
  <si>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</si>
  <si>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</si>
  <si>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</si>
  <si>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</si>
  <si>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</si>
  <si>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</si>
  <si>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</si>
  <si>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</si>
  <si>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</si>
  <si>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</si>
  <si>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</si>
  <si>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</si>
  <si>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</si>
  <si>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</si>
  <si>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</si>
  <si>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</si>
  <si>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</si>
  <si>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</si>
  <si>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</si>
  <si>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</si>
  <si>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</si>
  <si>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</si>
  <si>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</si>
  <si>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</si>
  <si>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</si>
  <si>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</si>
  <si>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</si>
  <si>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</si>
  <si>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</si>
  <si>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</si>
  <si>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</si>
  <si>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</si>
  <si>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</si>
  <si>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</si>
  <si>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</si>
  <si>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</si>
  <si>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</si>
  <si>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</si>
  <si>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</si>
  <si>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</si>
  <si>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</si>
  <si>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</si>
  <si>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</si>
  <si>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</si>
  <si>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</si>
  <si>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</si>
  <si>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</si>
  <si>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</si>
  <si>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</si>
  <si>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</si>
  <si>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</si>
  <si>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</si>
  <si>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</si>
  <si>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</si>
  <si>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</si>
  <si>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</si>
  <si>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</si>
  <si>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</si>
  <si>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</si>
  <si>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</si>
  <si>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</si>
  <si>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</si>
  <si>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</si>
  <si>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</si>
  <si>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</si>
  <si>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</si>
  <si>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</si>
  <si>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</si>
  <si>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</si>
  <si>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</si>
  <si>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</si>
  <si>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</si>
  <si>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</si>
  <si>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</si>
  <si>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</si>
  <si>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</si>
  <si>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</si>
  <si>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</si>
  <si>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</si>
  <si>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</si>
  <si>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</si>
  <si>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</si>
  <si>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</si>
  <si>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</si>
  <si>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</si>
  <si>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</si>
  <si>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</si>
  <si>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</si>
  <si>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</si>
  <si>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</si>
  <si>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</si>
  <si>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</si>
  <si>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</si>
  <si>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</si>
  <si>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</si>
  <si>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</si>
  <si>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</si>
  <si>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</si>
  <si>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</si>
  <si>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</si>
  <si>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</si>
  <si>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</si>
  <si>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</si>
  <si>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</si>
  <si>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</si>
  <si>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</si>
  <si>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</si>
  <si>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</si>
  <si>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</si>
  <si>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</si>
  <si>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</si>
  <si>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</si>
  <si>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</si>
  <si>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</si>
  <si>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</si>
  <si>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</si>
  <si>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</si>
  <si>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</si>
  <si>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</si>
  <si>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</si>
  <si>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</si>
  <si>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</si>
  <si>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</si>
  <si>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</si>
  <si>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</si>
  <si>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</si>
  <si>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</si>
  <si>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</si>
  <si>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</si>
  <si>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</si>
  <si>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</si>
  <si>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</si>
  <si>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</si>
  <si>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</si>
  <si>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</si>
  <si>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</si>
  <si>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</si>
  <si>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</si>
  <si>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</si>
  <si>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</si>
  <si>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</si>
  <si>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</si>
  <si>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</si>
  <si>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</si>
  <si>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</si>
  <si>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</si>
  <si>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</si>
  <si>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</si>
  <si>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</si>
  <si>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</si>
  <si>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</si>
  <si>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</si>
  <si>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</si>
  <si>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</si>
  <si>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</si>
  <si>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</si>
  <si>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</si>
  <si>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</si>
  <si>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</si>
  <si>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</si>
  <si>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</si>
  <si>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</si>
  <si>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</si>
  <si>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</si>
  <si>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</si>
  <si>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</si>
  <si>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</si>
  <si>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</si>
  <si>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</si>
  <si>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</si>
  <si>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</si>
  <si>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</si>
  <si>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</si>
  <si>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</si>
  <si>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</si>
  <si>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</si>
  <si>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</si>
  <si>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</si>
  <si>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</si>
  <si>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</si>
  <si>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</si>
  <si>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</si>
  <si>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</si>
  <si>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</si>
  <si>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</si>
  <si>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</si>
  <si>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</si>
  <si>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</si>
  <si>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</si>
  <si>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</si>
  <si>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</si>
  <si>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</si>
  <si>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</si>
  <si>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</si>
  <si>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</si>
  <si>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</si>
  <si>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</si>
  <si>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</si>
  <si>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</si>
  <si>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</si>
  <si>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</si>
  <si>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</si>
  <si>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</si>
  <si>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</si>
  <si>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</si>
  <si>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</si>
  <si>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</si>
  <si>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</si>
  <si>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</si>
  <si>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</si>
  <si>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</si>
  <si>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</si>
  <si>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</si>
  <si>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</si>
  <si>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</si>
  <si>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</si>
  <si>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</si>
  <si>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</si>
  <si>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</si>
  <si>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</si>
  <si>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</si>
  <si>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</si>
  <si>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</si>
  <si>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</si>
  <si>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</si>
  <si>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</si>
  <si>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</si>
  <si>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</si>
  <si>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</si>
  <si>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</si>
  <si>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</si>
  <si>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</si>
  <si>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</si>
  <si>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</si>
  <si>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</si>
  <si>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</si>
  <si>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</si>
  <si>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</si>
  <si>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</si>
  <si>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</si>
  <si>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</si>
  <si>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</si>
  <si>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</si>
  <si>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</si>
  <si>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</si>
  <si>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</si>
  <si>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</si>
  <si>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</si>
  <si>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</si>
  <si>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</si>
  <si>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</si>
  <si>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</si>
  <si>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</si>
  <si>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</si>
  <si>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</si>
  <si>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</si>
  <si>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</si>
  <si>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</si>
  <si>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</si>
  <si>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</si>
  <si>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</si>
  <si>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</si>
  <si>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</si>
  <si>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</si>
  <si>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</si>
  <si>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</si>
  <si>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</si>
  <si>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</si>
  <si>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</si>
  <si>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</si>
  <si>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</si>
  <si>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</si>
  <si>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</si>
  <si>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</si>
  <si>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</si>
  <si>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</si>
  <si>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</si>
  <si>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</si>
  <si>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</si>
  <si>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</si>
  <si>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</si>
  <si>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</si>
  <si>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</si>
  <si>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</si>
  <si>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</si>
  <si>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</si>
  <si>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</si>
  <si>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</si>
  <si>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</si>
  <si>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</si>
  <si>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</si>
  <si>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</si>
  <si>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</si>
  <si>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</si>
  <si>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</si>
  <si>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</si>
  <si>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</si>
  <si>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</si>
  <si>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</si>
  <si>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</si>
  <si>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</si>
  <si>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</si>
  <si>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</si>
  <si>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</si>
  <si>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</si>
  <si>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</si>
  <si>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</si>
  <si>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</si>
  <si>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</si>
  <si>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</si>
  <si>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</si>
  <si>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</si>
  <si>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</si>
  <si>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</si>
  <si>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</si>
  <si>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</si>
  <si>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</si>
  <si>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</si>
  <si>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</si>
  <si>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</si>
  <si>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</si>
  <si>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</si>
  <si>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</si>
  <si>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</si>
  <si>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</si>
  <si>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</si>
  <si>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</si>
  <si>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</si>
  <si>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</si>
  <si>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</si>
  <si>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</si>
  <si>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</si>
  <si>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</si>
  <si>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</si>
  <si>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</si>
  <si>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</si>
  <si>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</si>
  <si>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</si>
  <si>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</si>
  <si>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</si>
  <si>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</si>
  <si>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</si>
  <si>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</si>
  <si>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</si>
  <si>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</si>
  <si>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</si>
  <si>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</si>
  <si>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</si>
  <si>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</si>
  <si>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</si>
  <si>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</si>
  <si>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</si>
  <si>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</si>
  <si>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</si>
  <si>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</si>
  <si>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</si>
  <si>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</si>
  <si>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</si>
  <si>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</si>
  <si>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</si>
  <si>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</si>
  <si>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</si>
  <si>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</si>
  <si>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</si>
  <si>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</si>
  <si>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</si>
  <si>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</si>
  <si>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</si>
  <si>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</si>
  <si>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</si>
  <si>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</si>
  <si>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</si>
  <si>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</si>
  <si>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</si>
  <si>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</si>
  <si>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</si>
  <si>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</si>
  <si>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</si>
  <si>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</si>
  <si>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</si>
  <si>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</si>
  <si>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</si>
  <si>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</si>
  <si>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</si>
  <si>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</si>
  <si>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</si>
  <si>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</si>
  <si>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</si>
  <si>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</si>
  <si>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</si>
  <si>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</si>
  <si>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</si>
  <si>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</si>
  <si>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</si>
  <si>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</si>
  <si>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</si>
  <si>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</si>
  <si>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</si>
  <si>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</si>
  <si>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</si>
  <si>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</si>
  <si>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</si>
  <si>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</si>
  <si>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</si>
  <si>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</si>
  <si>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</si>
  <si>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</si>
  <si>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</si>
  <si>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</si>
  <si>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</si>
  <si>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</si>
  <si>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</si>
  <si>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</si>
  <si>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</si>
  <si>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</si>
  <si>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</si>
  <si>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</si>
  <si>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</si>
  <si>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</si>
  <si>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</si>
  <si>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</si>
  <si>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</si>
  <si>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</si>
  <si>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</si>
  <si>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</si>
  <si>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</si>
  <si>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</si>
  <si>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</si>
  <si>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</si>
  <si>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</si>
  <si>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</si>
  <si>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</si>
  <si>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</si>
  <si>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</si>
  <si>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</si>
  <si>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</si>
  <si>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</si>
  <si>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</si>
  <si>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</si>
  <si>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</si>
  <si>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</si>
  <si>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</si>
  <si>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</si>
  <si>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</si>
  <si>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</si>
  <si>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</si>
  <si>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</si>
  <si>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</si>
  <si>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</si>
  <si>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</si>
  <si>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</si>
  <si>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</si>
  <si>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</si>
  <si>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</si>
  <si>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</si>
  <si>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</si>
  <si>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</si>
  <si>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</si>
  <si>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</si>
  <si>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</si>
  <si>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</si>
  <si>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</si>
  <si>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</si>
  <si>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</si>
  <si>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</si>
  <si>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</si>
  <si>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</si>
  <si>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</si>
  <si>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</si>
  <si>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</si>
  <si>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</si>
  <si>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</si>
  <si>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</si>
  <si>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</si>
  <si>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</si>
  <si>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</si>
  <si>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</si>
  <si>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</si>
  <si>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</si>
  <si>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</si>
  <si>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</si>
  <si>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</si>
  <si>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</si>
  <si>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</si>
  <si>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</si>
  <si>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</si>
  <si>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</si>
  <si>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</si>
  <si>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</si>
  <si>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</si>
  <si>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</si>
  <si>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</si>
  <si>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</si>
  <si>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</si>
  <si>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</si>
  <si>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</si>
  <si>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</si>
  <si>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</si>
  <si>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</si>
  <si>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</si>
  <si>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</si>
  <si>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</si>
  <si>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</si>
  <si>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</si>
  <si>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</si>
  <si>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</si>
  <si>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</si>
  <si>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</si>
  <si>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</si>
  <si>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</si>
  <si>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</si>
  <si>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</si>
  <si>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</si>
  <si>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</si>
  <si>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</si>
  <si>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</si>
  <si>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</si>
  <si>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</si>
  <si>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</si>
  <si>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</si>
  <si>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</si>
  <si>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</si>
  <si>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</si>
  <si>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</si>
  <si>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</si>
  <si>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</si>
  <si>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</si>
  <si>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</si>
  <si>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</si>
  <si>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</si>
  <si>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</si>
  <si>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</si>
  <si>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</si>
  <si>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</si>
  <si>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</si>
  <si>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</si>
  <si>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</si>
  <si>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</si>
  <si>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</si>
  <si>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</si>
  <si>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</si>
  <si>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</si>
  <si>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</si>
  <si>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</si>
  <si>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</si>
  <si>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</si>
  <si>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</si>
  <si>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</si>
  <si>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</si>
  <si>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</si>
  <si>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</si>
  <si>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</si>
  <si>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</si>
  <si>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</si>
  <si>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</si>
  <si>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</si>
  <si>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</si>
  <si>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</si>
  <si>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</si>
  <si>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</si>
  <si>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</si>
  <si>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</si>
  <si>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</si>
  <si>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</si>
  <si>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</si>
  <si>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</si>
  <si>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</si>
  <si>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</si>
  <si>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</si>
  <si>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</si>
  <si>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</si>
  <si>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</si>
  <si>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</si>
  <si>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</si>
  <si>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</si>
  <si>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</si>
  <si>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</si>
  <si>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</si>
  <si>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</si>
  <si>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</si>
  <si>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</si>
  <si>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</si>
  <si>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</si>
  <si>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</si>
  <si>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</si>
  <si>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</si>
  <si>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</si>
  <si>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</si>
  <si>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</si>
  <si>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</si>
  <si>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</si>
  <si>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</si>
  <si>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</si>
  <si>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</si>
  <si>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</si>
  <si>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</si>
  <si>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</si>
  <si>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</si>
  <si>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</si>
  <si>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</si>
  <si>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</si>
  <si>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</si>
  <si>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</si>
  <si>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</si>
  <si>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</si>
  <si>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</si>
  <si>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</si>
  <si>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</si>
  <si>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</si>
  <si>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</si>
  <si>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</si>
  <si>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</si>
  <si>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</si>
  <si>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</si>
  <si>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</si>
  <si>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</si>
  <si>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</si>
  <si>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</si>
  <si>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</si>
  <si>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</si>
  <si>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</si>
  <si>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</si>
  <si>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</si>
  <si>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</si>
  <si>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</si>
  <si>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</si>
  <si>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</si>
  <si>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</si>
  <si>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</si>
  <si>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</si>
  <si>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</si>
  <si>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</si>
  <si>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</si>
  <si>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</si>
  <si>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</si>
  <si>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</si>
  <si>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</si>
  <si>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PCM-20251114-00000713</t>
  </si>
  <si>
    <t>After Hub WDS9463 restored new TRM fb Hub SUL9467 //ETA 70 mins</t>
  </si>
  <si>
    <t>PCM-20251114-00000788</t>
  </si>
  <si>
    <t>TEAM at site mkw9706 to move bah0831 eta 180m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</si>
</sst>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312.6927309027742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45975.641157175924</v>
      </c>
      <c r="H3" s="162">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45975.641157175924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45975.641157175924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45975.641157175924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45975.641157175924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45975.641157175924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45975.641157175924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45975.641157175924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45975.641157175924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45975.641157175924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45975.641157175924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45975.641157175924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45975.641157175924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45975.641157175924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45975.641157175924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45975.641157175924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45975.6411568287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45975.6411568287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45975.6411568287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45975.6411568287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45975.6411568287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45975.6411568287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45975.6411568287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45975.6411568287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45975.6411568287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45975.6411568287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45975.6411568287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45975.6411568287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45975.6411568287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45975.6411568287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45975.6411568287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45975.6411568287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45975.6411568287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45975.6411568287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45975.6411568287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45975.6411568287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45975.6411568287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45975.6411568287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45975.6411568287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45975.6411568287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45975.6411568287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45975.6411568287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45975.6411568287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45975.6411568287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45975.6411568287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45975.6411568287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45975.6411568287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45975.6411568287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45975.6411568287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45975.6411568287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45975.6411568287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45975.6411568287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45975.6411568287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45975.6411568287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45975.6411568287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45975.6411568287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45975.6411568287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45975.6411568287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45975.6411568287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45975.6411568287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45975.6411568287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45975.6411568287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45975.6411568287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45975.6411568287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45975.6411568287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45975.6411568287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45975.6411568287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45975.6411568287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45975.6411568287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45975.6411568287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45975.6411568287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45975.6411568287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45975.6411568287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45975.6411568287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45975.6411568287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45975.6411568287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45975.6411568287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45975.6411568287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45975.6411568287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45975.6411568287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45975.6411568287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45975.6411568287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45975.6411568287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45975.6411568287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45975.6411568287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45975.6411568287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45975.6411568287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45975.6411568287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45975.6411568287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45975.6411568287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45975.6411568287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45975.6411568287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45975.6411568287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45975.6411568287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45975.6411568287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45975.6411568287</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150.64131921296212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1.0348724537034286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45975.6411568287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45975.6411568287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45975.6411568287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45975.6411568287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45975.6411568287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45975.6411568287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45975.6411568287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45975.6411568287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45975.6411568287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45975.6411568287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45975.6411568287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45975.6411568287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45975.6411568287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45975.6411568287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45975.6411568287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45975.6411568287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45975.6411568287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45975.6411568287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45975.6411568287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45975.6411568287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45975.6411568287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45975.6411568287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45975.6411568287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45975.6411568287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45975.6411568287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45975.6411568287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45975.6411568287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45975.6411568287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45975.6411568287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45975.6411568287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45975.6411568287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45975.6411568287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45975.6411568287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45975.6411568287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45975.6411568287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45975.6411568287</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45975.641157175924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45975.641157175924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45975.641157175924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45975.641157175924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45975.641157175924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45975.641157175924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45975.641157175924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45975.641157175924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45975.641157175924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45975.641157175924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45975.641157175924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45975.641157175924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45975.641157175924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45975.641157175924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45975.641157175924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45975.641157175924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45975.641157175924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45975.641157175924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45975.641157175924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45975.641157175924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45975.641157175924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45975.641157175924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45975.641157175924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45975.641157175924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45975.641157175924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45975.641157175924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45975.641157175924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45975.641157175924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45975.641157175924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45975.641157175924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45975.641157175924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45975.641157175924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45975.641157175924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45975.641157175924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45975.641157175924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45975.641157175924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45975.641157175924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45975.641157175924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45975.641157175924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45975.641157175924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45975.641157175924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45975.641157175924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45975.641157175924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45975.641157175924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45975.641157175924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45975.641157175924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45975.641157175924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45975.641157175924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45975.641157175924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45975.641157175924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45975.641157175924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45975.641157175924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45975.641157175924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45975.641157175924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45975.641157175924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45975.641157175924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45975.641157175924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45975.641157175924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45975.641157175924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45975.641157175924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45975.641157175924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45975.641157175924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45975.641157175924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45975.641157175924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45975.641157175924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45975.641157175924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45975.641157175924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45975.641157175924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45975.641157175924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45975.641157175924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45975.641157175924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45975.641157175924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45975.641157175924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45975.641157175924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45975.641157175924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45975.641157175924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45975.641157175924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45975.641157175924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45975.641157175924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45975.641157175924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45975.641157175924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45975.641157175924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45975.641157175924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45975.641157175924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45975.641157175924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45975.641157175924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45975.641157175924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45975.641157175924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45975.641157175924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45975.641157175924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45975.641157175924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45975.641157175924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45975.641157175924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45975.641157175924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45975.641157175924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45975.641157175924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45975.641157175924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45975.641157175924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45975.641157175924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45975.641157175924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45975.641157175924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45975.641157175924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45975.641157175924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45975.641157175924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45975.641157175924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45975.641157175924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45975.641157175924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45975.641157175924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45975.641157175924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45975.641157175924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45975.641157175924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45975.641157175924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45975.641157175924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45975.641157175924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45975.641157175924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45975.641157175924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45975.641157175924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45975.641157175924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45975.641157175924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45975.641157175924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45975.641157175924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45975.641157175924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45975.641157175924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45975.641157175924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45975.641157175924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45975.641157175924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45975.641157175924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45975.641157175924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45975.641157175924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45975.641157175924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45975.641157175924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45975.641157175924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45975.641157175924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45975.641157175924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45975.641157175924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45975.641157175924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45975.641157175924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45975.641157175924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45975.641157175924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45975.641157175924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45975.641157175924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45975.641157175924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45975.641157175924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45975.641157175924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45975.641157175924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45975.641157175924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45975.641157175924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45975.641157175924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45975.641157175924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45975.641157175924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45975.641157175924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45975.641157175924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45975.641157175924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45975.641157175924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45975.641157175924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45975.641157175924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45975.641157175924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45975.641157175924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45975.641157175924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45975.641157175924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45975.641157175924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45975.641157175924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45975.641157175924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45975.641157175924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45975.641157175924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45975.641157175924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45975.641157175924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45975.641157175924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45975.641157175924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45975.641157175924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45975.641157175924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45975.641157175924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45975.641157175924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45975.641157175924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45975.641157175924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45975.641157175924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45975.641157175924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45975.641157175924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45975.641157175924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45975.641157175924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45975.641157175924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45975.641157175924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45975.641157175924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45975.641157175924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45975.641157175924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45975.641157175924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45975.641157175924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45975.641157175924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45975.641157175924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45975.641157175924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45975.641157175924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45975.641157175924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45975.641157175924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45975.641157175924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45975.641157175924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45975.641157175924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45975.641157175924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45975.641157175924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45975.641157175924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45975.641157175924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45975.641157175924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45975.641157175924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45975.641157175924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45975.641157175924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45975.641157175924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45975.641157175924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45975.641157175924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45975.641157175924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45975.641157175924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45975.641157175924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45975.641157175924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45975.641157175924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45975.641157175924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45975.641157175924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45975.641157175924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45975.641157175924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45975.641157175924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45975.641157175924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45975.641157175924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45975.641157175924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45975.641157175924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45975.641157175924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45975.641157175924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45975.641157175924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45975.641157175924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45975.641157175924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45975.641157175924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45975.641157175924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45975.641157175924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45975.641157175924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45975.641157175924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45975.641157175924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45975.641157175924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45975.641157175924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45975.641157175924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45975.641157175924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45975.641157175924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45975.641157175924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45975.641157175924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45975.641157175924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45975.641157175924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45975.641157175924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45975.641157175924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45975.641157175924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45975.641157175924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45975.641157175924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45975.641157175924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45975.641157175924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45975.641157175924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45975.641157175924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45975.641157175924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45975.641157175924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45975.641157175924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45975.641157175924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45975.641157175924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45975.641157175924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45975.641157175924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45975.641157175924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45975.641157175924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45975.641157175924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45975.641157175924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45975.641157175924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45975.641157175924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45975.641157175924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45975.641157175924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45975.641157175924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45975.641157175924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45975.641157175924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45975.641157175924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45975.641157175924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45975.641157175924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45975.641157175924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45975.641157175924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45975.641157175924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45975.641157175924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45975.641157175924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45975.641157175924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45975.641157175924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45975.641157175924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45975.641157175924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45975.641157175924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45975.641157175924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45975.641157175924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45975.641157175924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45975.641157175924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45975.641157175924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45975.641157175924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45975.641157175924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45975.641157175924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45975.641157175924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45975.641157175924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45975.641157175924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45975.641157175924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45975.641157175924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45975.641157175924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45975.641157175924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45975.641157175924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45975.641157175924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45975.641157175924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45975.641157175924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45975.641157175924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45975.641157175924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45975.641157175924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45975.641157175924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45975.641157175924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45975.641157175924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45975.641157175924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45975.641157175924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45975.641157175924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45975.641157175924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45975.641157175924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45975.641157175924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45975.641157175924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45975.641157175924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45975.641157175924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45975.641157175924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45975.641157175924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45975.641157175924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45975.641157175924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45975.641157175924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45975.641157175924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45975.641157175924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45975.641157175924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45975.641157175924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45975.641157175924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45975.641157175924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45975.641157175924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45975.641157175924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45975.641157175924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45975.641157175924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45975.641157175924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45975.641157175924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45975.641157175924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45975.641157175924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45975.641157175924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45975.641157175924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45975.641157175924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45975.641157175924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45975.641157175924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45975.641157175924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45975.641157175924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45975.641157175924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45975.641157175924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45975.641157175924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45975.641157175924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45975.641157175924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45975.641157175924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45975.641157175924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45975.641157175924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45975.641157175924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45975.641157175924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45975.641157175924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45975.641157175924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45975.641157175924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45975.641157175924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45975.641157175924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45975.641157175924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45975.641157175924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45975.641157175924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45975.641157175924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45975.641157175924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45975.641157175924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45975.641157175924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45975.641157175924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45975.641157175924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45975.641157175924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45975.641157175924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45975.641157175924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45975.641157175924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45975.641157175924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45975.641157175924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45975.641157175924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45975.641157175924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45975.641157175924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45975.641157175924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45975.641157175924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45975.641157175924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45975.641157175924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45975.641157175924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45975.641157175924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45975.641157175924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45975.641157175924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45975.641157175924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45975.641157175924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45975.641157175924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45975.641157175924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45975.641157175924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45975.641157175924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45975.641157175924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45975.641157175924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45975.641157175924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45975.641157175924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45975.641157175924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45975.641157175924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45975.641157175924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45975.641157175924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45975.641157175924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45975.641157175924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45975.641157175924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45975.641157175924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45975.641157175924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45975.641157175924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45975.641157175924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45975.641157175924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45975.641157175924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45975.641157175924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45975.641157175924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45975.641157175924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45975.641157175924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45975.641157175924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45975.641157175924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45975.641157175924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45975.641157175924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45975.641157175924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45975.641157175924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45975.641157175924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45975.641157175924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45975.641157175924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45975.641157175924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45975.641157175924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45975.641157175924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45975.641157175924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45975.641157175924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45975.641157175924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45975.641157175924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45975.641157175924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45975.641157175924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45975.641157175924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45975.641157175924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45975.641157175924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45975.641157175924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45975.641157175924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45975.641157175924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45975.641157175924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45975.641157175924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45975.641157175924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45975.641157175924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45975.641157175924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45975.641157175924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45975.641157175924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45975.641157175924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45975.641157175924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45975.641157175924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45975.641157175924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45975.641157175924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45975.641157175924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45975.641157175924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45975.641157175924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45975.641157175924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45975.641157175924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45975.641157175924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45975.641157175924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45975.641157175924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45975.641157175924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45975.641157175924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45975.641157175924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45975.641157175924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45975.641157175924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45975.641157175924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45975.641157175924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45975.641157175924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45975.641157175924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45975.641157175924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45975.641157175924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45975.641157175924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45975.641157175924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45975.641157175924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45975.641157175924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45975.641157175924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45975.641157175924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45975.641157175924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45975.641157175924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45975.641157175924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45975.641157175924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45975.641157175924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45975.641157175924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45975.641157175924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45975.641157175924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45975.641157175924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45975.641157175924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45975.641157175924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45975.641157175924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45975.641157175924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45975.641157175924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45975.641157175924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45975.641157175924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45975.641157175924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45975.641157175924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45975.641157175924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45975.641157175924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45975.641157175924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45975.641157175924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45975.641157175924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45975.641157175924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45975.641157175924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45975.641157175924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45975.641157175924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45975.641157175924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45975.641157175924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45975.641157175924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45975.641157175924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45975.641157175924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45975.641157175924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45975.641157175924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45975.641157175924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45975.641157175924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45975.641157175924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45975.641157175924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45975.641157175924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45975.641157175924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45975.641157175924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45975.641157175924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45975.641157175924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45975.641157175924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45975.641157175924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45975.641157175924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45975.641157175924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45975.641157175924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45975.641157175924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45975.641157175924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45975.641157175924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45975.641157175924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45975.641157175924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45975.641157175924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45975.641157175924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45975.641157175924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45975.641157175924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45975.641157175924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45975.641157175924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45975.641157175924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45975.641157175924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45975.641157175924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45975.641157175924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45975.641157175924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45975.641157175924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45975.641157175924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45975.641157175924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45975.641157175924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45975.641157175924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45975.641157175924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45975.641157175924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45975.641157175924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45975.641157175924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45975.641157175924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45975.641157175924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45975.641157175924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45975.641157175924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45975.641157175924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45975.641157175924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45975.641157175924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45975.641157175924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45975.641157175924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45975.641157175924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45975.641157175924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45975.641157175924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45975.641157175924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45975.641157175924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45975.641157175924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45975.641157175924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45975.641157175924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45975.641157175924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45975.641157175924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45975.641157175924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45975.641157175924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45975.641157175924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45975.641157175924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45975.641157175924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45975.641157175924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45975.641157175924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45975.641157175924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45975.641157175924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45975.641157175924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45975.641157175924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45975.641157175924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45975.641157175924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45975.641157175924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45975.641157175924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45975.641157175924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45975.641157175924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45975.641157175924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45975.641157175924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45975.641157175924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45975.641157175924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45975.641157175924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45975.641157175924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45975.641157175924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45975.641157175924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45975.641157175924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45975.641157175924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45975.641157175924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45975.641157175924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45975.641157175924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45975.641157175924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45975.641157175924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45975.641157175924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45975.641157175924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45975.641157175924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45975.641157175924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45975.641157175924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45975.641157175924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45975.641157175924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45975.641157175924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45975.641157175924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45975.641157175924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45975.641157175924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45975.641157175924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45975.641157175924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45975.641157175924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45975.641157175924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45975.641157175924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45975.641157175924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45975.641157175924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45975.641157175924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45975.641157175924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45975.641157175924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45975.641157175924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45975.641157175924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45975.641157175924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45975.641157175924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45975.641157175924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45975.641157175924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45975.641157175924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45975.641157175924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45975.641157175924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45975.641157175924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45975.641157175924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45975.641157175924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45975.641157175924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45975.641157175924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45975.641157175924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45975.641157175924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45975.641157175924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45975.641157175924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45975.641157175924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45975.641157175924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45975.641157175924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45975.641157175924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45975.641157175924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45975.641157175924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45975.641157175924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45975.641157175924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45975.641157175924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45975.641157175924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45975.641157175924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45975.641157175924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45975.641157175924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45975.641157175924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45975.641157175924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45975.641157175924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45975.641157175924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45975.641157175924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45975.641157175924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45975.641157175924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45975.641157175924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45975.641157175924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45975.641157175924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45975.641157175924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45975.641157175924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45975.641157175924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45975.641157175924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45975.641157175924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45975.641157175924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45975.641157175924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45975.641157175924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45975.641157175924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45975.641157175924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45975.641157175924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45975.641157175924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45975.641157175924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45975.641157175924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45975.641157175924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45975.641157175924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45975.641157175924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45975.641157175924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45975.641157175924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45975.641157175924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45975.641157175924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45975.641157175924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45975.641157175924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45975.641157175924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45975.641157175924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45975.641157175924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45975.641157175924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45975.641157175924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45975.641157175924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45975.641157175924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45975.641157175924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45975.641157175924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45975.641157175924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45975.641157175924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45975.641157175924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45975.641157175924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45975.641157175924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45975.641157175924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45975.641157175924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45975.641157175924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45975.641157175924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45975.641157175924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45975.641157175924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45975.641157175924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45975.641157175924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45975.641157175924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45975.641157175924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45975.641157175924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45975.641157175924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45975.641157175924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45975.641157175924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45975.641157175924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45975.641157175924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45975.641157175924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45975.641157175924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45975.641157175924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45975.641157175924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45975.641157175924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45975.641157175924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45975.641157175924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45975.641157175924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45975.641157175924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45975.641157175924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45975.641157175924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45975.641157175924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45975.641157175924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45975.641157175924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45975.641157175924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45975.641157175924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45975.641157175924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45975.641157175924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45975.641157175924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45975.641157175924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45975.641157175924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45975.641157175924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45975.641157175924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45975.641157175924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45975.641157175924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45975.641157175924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45975.641157175924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45975.641157175924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45975.641157175924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45975.641157175924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45975.641157175924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45975.641157175924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45975.641157175924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45975.641157175924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45975.641157175924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45975.641157175924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45975.641157175924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45975.641157175924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45975.641157175924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45975.641157175924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45975.641157175924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45975.641157175924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45975.641157175924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45975.641157175924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45975.641157175924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45975.641157175924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45975.641157175924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45975.641157175924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45975.641157175924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45975.641157175924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45975.641157175924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45975.641157175924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45975.641157175924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45975.641157175924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45975.641157175924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45975.641157175924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45975.641157175924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45975.641157175924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45975.641157175924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45975.641157175924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45975.641157175924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45975.641157175924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45975.641157175924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45975.641157175924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45975.641157175924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45975.641157175924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45975.641157175924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45975.641157175924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45975.641157175924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45975.641157175924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45975.641157175924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45975.641157175924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45975.641157175924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45975.641157175924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45975.641157175924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45975.641157175924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45975.641157175924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45975.641157175924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45975.641157175924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45975.641157175924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45975.641157175924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45975.641157175924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45975.641157175924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45975.641157175924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45975.641157175924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45975.641157175924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45975.641157175924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45975.641157175924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45975.641157175924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45975.641157175924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45975.641157175924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45975.641157175924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45975.641157175924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45975.641157175924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45975.641157175924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45975.641157175924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45975.641157175924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45975.641157175924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45975.641157175924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45975.641157175924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45975.641157175924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45975.641157175924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45975.641157175924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45975.641157175924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45975.641157175924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45975.641157175924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45975.641157175924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45975.641157175924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45975.641157175924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45975.641157175924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45975.641157175924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45975.641157175924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45975.641157175924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45975.641157175924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45975.641157175924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45975.641157175924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45975.641157175924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45975.641157175924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45975.641157175924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45975.641157175924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45975.641157175924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45975.641157175924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45975.641157175924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45975.641157175924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45975.641157175924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45975.641157175924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45975.641157175924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45975.641157175924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45975.641157175924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45975.641157175924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45975.641157175924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45975.641157175924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45975.641157175924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45975.641157175924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45975.641157175924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45975.641157175924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45975.641157175924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45975.641157175924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45975.641157175924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45975.641157175924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45975.641157175924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45975.641157175924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45975.641157175924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45975.641157175924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45975.641157175924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45975.641157175924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45975.641157175924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45975.641157175924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45975.641157175924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45975.641157175924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45975.641157175924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45975.641157175924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45975.641157175924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45975.641157175924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45975.641157175924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45975.641157175924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45975.641157175924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45975.641157175924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45975.641157175924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45975.641157175924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45975.641157175924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45975.641157175924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45975.641157175924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45975.641157175924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45975.641157175924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45975.641157175924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45975.641157175924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45975.641157175924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45975.641157175924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45975.641157175924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45975.641157175924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45975.641157175924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45975.641157175924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45975.641157175924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45975.641157175924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45975.641157175924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45975.641157175924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45975.641157175924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45975.641157175924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45975.641157175924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45975.641157175924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45975.641157175924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45975.641157175924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45975.641157175924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45975.641157175924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45975.641157175924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45975.641157175924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45975.641157175924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45975.641157175924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45975.641157175924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45975.641157175924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45975.641157175924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45975.641157175924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45975.641157175924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45975.641157175924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45975.641157175924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45975.641157175924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45975.641157175924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45975.641157175924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45975.641157175924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45975.641157175924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45975.641157175924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45975.641157175924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45975.641157175924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45975.641157175924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45975.641157175924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45975.641157175924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45975.641157175924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45975.641157175924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45975.641157175924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45975.641157175924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45975.641157175924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45975.641157175924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45975.641157175924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45975.641157175924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45975.641157175924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45975.641157175924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45975.641157175924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45975.641157175924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45975.641157175924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45975.641157175924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45975.641157175924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45975.641157175924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45975.641157175924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45975.641157175924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45975.641157175924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45975.641157175924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45975.641157175924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45975.641157175924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45975.641157175924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45975.641157175924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45975.641157175924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45975.641157175924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45975.641157175924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45975.641157175924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45975.641157175924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45975.641157175924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45975.641157175924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45975.641157175924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45975.641157175924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45975.641157175924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45975.641157175924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45975.641157175924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45975.641157175924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45975.641157175924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45975.641157175924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45975.641157175924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45975.641157175924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45975.641157175924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45975.641157175924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45975.641157175924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45975.641157175924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45975.641157175924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45975.641157175924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45975.641157175924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45975.641157175924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45975.641157175924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45975.641157175924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45975.641157175924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45975.641157175924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45975.641157175924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45975.641157175924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45975.641157175924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45975.641157175924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45975.641157175924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45975.641157175924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45975.641157175924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45975.641157175924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45975.641157175924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45975.641157175924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45975.641157175924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45975.641157175924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45975.641157175924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45975.641157175924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45975.641157175924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45975.641157175924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45975.641157175924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45975.641157175924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45975.641157175924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45975.641157175924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45975.641157175924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45975.641157175924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45975.641157175924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45975.641157175924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45975.641157175924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45975.641157175924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45975.641157175924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45975.641157175924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45975.641157175924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45975.641157175924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45975.641157175924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45975.641157175924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45975.641157175924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45975.641157175924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45975.641157175924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45975.641157175924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45975.641157175924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45975.641157175924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45975.641157175924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45975.641157175924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45975.641157175924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45975.641157175924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45975.641157175924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45975.641157175924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45975.641157175924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45975.641157175924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45975.641157175924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45975.641157175924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45975.641157175924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45975.641157175924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45975.641157175924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45975.641157175924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45975.641157175924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45975.641157175924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45975.641157175924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45975.641157175924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45975.641157175924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45975.641157175924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45975.641157175924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45975.641157175924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45975.641157175924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45975.641157175924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45975.641157175924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45975.641157175924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45975.641157175924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45975.641157175924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45975.641157175924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272.16043958332739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34214</v>
      </c>
      <c r="E3" s="95" t="s">
        <v>39021</v>
      </c>
      <c r="F3" s="96">
        <v>45975.593645833331</v>
      </c>
      <c r="G3" s="97">
        <f ca="1">IFERROR(NOW()-F3,"")</f>
        <v>4.751099536952097E-2</v>
      </c>
      <c r="H3" s="96">
        <v>45975.575590277775</v>
      </c>
      <c r="I3" s="135" t="str">
        <f>IFERROR(VLOOKUP(D3,DB!A:F,6,0),"")</f>
        <v>SCECO</v>
      </c>
      <c r="J3" s="135" t="str">
        <f>IFERROR(VLOOKUP(D3,DB!A:G,7,0),"")</f>
        <v>Good</v>
      </c>
      <c r="K3" s="98" t="s">
        <v>39112</v>
      </c>
      <c r="L3" s="92" t="str">
        <f>IFERROR(VLOOKUP(D3,DB!A:I,9,0),"")</f>
        <v>Latis</v>
      </c>
    </row>
    <row r="4" spans="1:16" ht="15" customHeight="1">
      <c r="A4" s="135" t="s">
        <v>39023</v>
      </c>
      <c r="B4" s="135" t="str">
        <f>IFERROR(VLOOKUP(D4,DB!A:K,11,0),"")</f>
        <v>R4</v>
      </c>
      <c r="C4" s="94">
        <v>1</v>
      </c>
      <c r="D4" s="92" t="s">
        <v>37621</v>
      </c>
      <c r="E4" s="95" t="s">
        <v>39021</v>
      </c>
      <c r="F4" s="96"/>
      <c r="G4" s="97">
        <f ca="1">IFERROR(NOW()-F4,"")</f>
        <v>45975.6411568287</v>
      </c>
      <c r="H4" s="96">
        <v>45975.605856481481</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45975.6411568287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45975.6411568287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45975.6411568287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45975.6411568287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45975.6411568287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45975.6411568287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45975.6411568287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45975.6411568287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45975.6411568287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45975.6411568287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45975.6411568287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45975.6411568287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45975.6411568287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45975.6411568287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45975.6411568287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45975.6411568287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45975.6411568287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45975.6411568287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45975.6411568287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45975.6411568287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45975.6411568287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45975.6411568287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45975.6411568287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45975.6411568287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45975.6411568287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45975.6411568287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45975.6411568287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45975.6411568287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45975.6411568287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45975.6411568287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45975.6411568287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45975.6411568287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45975.6411568287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45975.6411568287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45975.6411568287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45975.6411568287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45975.6411568287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45975.6411568287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45975.6411568287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45975.6411568287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45975.6411568287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45975.6411568287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45975.6411568287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45975.6411568287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45975.6411568287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45975.6411568287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45975.6411568287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45975.6411568287</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83.80909699073527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49.452279861106945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26.980046064811177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4" ca="1" si="2">IFERROR(NOW()-F6,"")</f>
        <v>45975.641157175924</v>
      </c>
      <c r="H6" s="125"/>
      <c r="I6" s="124" t="str">
        <f>IFERROR(VLOOKUP(D6,DB!A:F,6,0),"")</f>
        <v/>
      </c>
      <c r="J6" s="124" t="str">
        <f>IFERROR(VLOOKUP(D6,DB!A:G,7,0),"")</f>
        <v/>
      </c>
      <c r="K6" s="124"/>
      <c r="L6" s="124" t="str">
        <f>IFERROR(VLOOKUP(D6,DB!A:I,9,0),"")</f>
        <v/>
      </c>
    </row>
    <row r="7" spans="1:13">
      <c r="A7" s="158"/>
      <c r="B7" s="159" t="str">
        <f>IFERROR(VLOOKUP(D7,DB!A:K,11,0),"")</f>
        <v/>
      </c>
      <c r="C7" s="158"/>
      <c r="D7" s="158"/>
      <c r="E7" s="158"/>
      <c r="F7" s="160"/>
      <c r="G7" s="161">
        <f ca="1">IFERROR(NOW()-F7,"")</f>
        <v>45975.6411568287</v>
      </c>
      <c r="H7" s="160"/>
      <c r="I7" s="159" t="str">
        <f>IFERROR(VLOOKUP(D7,DB!A:F,6,0),"")</f>
        <v/>
      </c>
      <c r="J7" s="159" t="str">
        <f>IFERROR(VLOOKUP(D7,DB!A:G,7,0),"")</f>
        <v/>
      </c>
      <c r="K7" s="158"/>
      <c r="L7" s="159" t="str">
        <f>IFERROR(VLOOKUP(D7,DB!A:I,9,0),"")</f>
        <v/>
      </c>
    </row>
    <row r="8" spans="1:13">
      <c r="A8" s="124"/>
      <c r="B8" s="124" t="str">
        <f>IFERROR(VLOOKUP(D8,DB!A:K,11,0),"")</f>
        <v/>
      </c>
      <c r="C8" s="124"/>
      <c r="D8" s="124"/>
      <c r="E8" s="124"/>
      <c r="F8" s="124"/>
      <c r="G8" s="126">
        <f t="shared" ca="1" si="2"/>
        <v>45975.641157175924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45975.641157175924</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45975.641157175924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45975.641157175924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45975.641157175924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45975.641157175924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45975.641157175924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45975.641157175924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45975.641157175924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45975.641157175924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45975.641157175924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45975.641157175924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45975.641157175924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45975.641157175924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45975.641157175924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45975.641157175924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45975.641157175924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45975.641157175924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45975.641157175924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45975.641157175924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45975.641157175924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45975.641157175924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45975.641157175924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45975.641157175924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45975.641157175924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45975.641157175924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45975.641157175924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45975.641157175924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45975.641157175924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45975.641157175924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45975.641157175924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45975.641157175924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45975.641157175924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45975.641157175924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45975.641157175924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45975.641157175924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45975.641157175924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45975.641157175924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45975.641157175924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45975.641157175924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45975.641157175924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45975.641157175924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45975.641157175924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45975.641157175924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45975.641157175924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45975.641157175924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45975.641157175924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45975.641157175924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45975.641157175924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45975.641157175924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45975.641157175924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45975.641157175924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45975.641157175924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45975.641157175924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45975.641157175924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45975.641157175924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45975.641157175924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45975.641157175924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45975.641157175924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45975.641157175924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45975.641157175924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45975.641157175924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45975.641157175924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45975.641157175924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45975.641157175924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45975.641157175924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45975.641157175924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45975.641157175924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45975.641157175924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45975.641157175924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45975.641157175924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45975.641157175924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45975.641157175924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45975.641157175924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45975.641157175924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45975.641157175924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45975.641157175924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45975.641157175924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45975.641157175924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45975.641157175924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45975.641157175924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45975.641157175924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45975.641157175924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45975.641157175924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45975.641157175924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45975.641157175924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45975.641157175924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45975.641157175924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45975.641157175924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45975.641157175924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45975.641157175924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45975.641157175924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45975.641157175924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45975.641157175924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45975.641157175924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45975.641157175924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45975.641157175924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45975.641157175924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45975.641157175924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45975.641157175924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45975.641157175924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45975.641157175924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45975.641157175924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45975.641157175924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45975.641157175924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45975.641157175924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45975.641157175924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45975.641157175924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45975.641157175924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45975.641157175924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45975.641157175924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45975.641157175924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45975.641157175924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45975.641157175924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45975.641157175924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45975.641157175924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45975.641157175924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45975.641157175924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45975.641157175924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45975.641157175924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45975.641157175924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45975.641157175924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45975.641157175924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45975.641157175924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45975.641157175924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45975.641157175924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45975.641157175924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45975.641157175924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45975.641157175924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45975.641157175924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45975.641157175924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45975.641157175924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45975.641157175924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45975.641157175924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45975.641157175924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45975.641157175924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45975.641157175924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45975.641157175924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45975.641157175924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45975.641157175924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45975.641157175924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45975.641157175924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45975.641157175924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45975.641157175924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45975.641157175924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45975.641157175924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45975.641157175924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45975.641157175924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45975.641157175924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45975.641157175924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45975.641157175924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45975.641157175924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45975.641157175924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45975.641157175924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45975.641157175924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45975.641157175924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45975.641157175924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45975.641157175924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45975.641157175924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45975.641157175924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45975.641157175924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45975.641157175924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45975.641157175924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45975.641157175924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45975.641157175924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45975.641157175924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45975.641157175924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45975.641157175924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45975.641157175924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45975.641157175924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45975.641157175924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45975.641157175924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45975.641157175924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45975.641157175924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45975.641157175924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45975.641157175924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45975.641157175924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45975.641157175924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45975.641157175924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45975.641157175924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45975.641157175924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45975.641157175924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45975.641157175924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45975.641157175924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45975.641157175924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45975.641157175924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45975.641157175924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45975.641157175924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45975.641157175924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45975.641157175924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45975.641157175924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45975.641157175924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45975.641157175924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45975.641157175924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45975.641157175924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45975.641157175924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45975.641157175924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45975.641157175924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45975.641157175924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45975.641157175924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45975.641157175924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45975.641157175924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45975.641157175924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45975.641157175924</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0.50071701388515066</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38968</v>
      </c>
      <c r="E3" s="124" t="s">
        <v>39021</v>
      </c>
      <c r="F3" s="143">
        <v>45975.595775462964</v>
      </c>
      <c r="G3" s="105">
        <f t="shared" ref="G3:G31" ca="1" si="0">IFERROR(NOW()-F3,"-")</f>
        <v>4.5381365736830048E-2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t="s">
        <v>39127</v>
      </c>
      <c r="B4" s="141" t="str">
        <f>IFERROR(VLOOKUP(D4,DB!A:K,11,0),"")</f>
        <v>R6</v>
      </c>
      <c r="C4" s="142">
        <v>3</v>
      </c>
      <c r="D4" s="141" t="s">
        <v>34828</v>
      </c>
      <c r="E4" s="124" t="s">
        <v>39021</v>
      </c>
      <c r="F4" s="143">
        <v>45975.624467592592</v>
      </c>
      <c r="G4" s="105">
        <f t="shared" ca="1" si="0"/>
        <v>1.6689236108504701E-2</v>
      </c>
      <c r="H4" s="143">
        <v>45975.614120370374</v>
      </c>
      <c r="I4" s="141" t="str">
        <f>IFERROR(VLOOKUP(D4,DB!A:F,6,0),"")</f>
        <v>Generator-SG</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45975.641156944446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45975.641157175924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45975.641157175924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45975.641157175924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45975.641157175924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45975.641157175924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45975.641157175924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45975.641157175924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45975.641157175924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45975.641157175924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45975.641157175924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45975.641157175924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45975.641157175924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45975.641157175924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45975.641157175924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45975.641157175924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45975.641157175924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45975.641157175924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45975.641157175924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45975.641157175924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45975.641157175924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45975.641157175924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45975.641157175924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45975.641157175924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45975.641157175924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45975.641157175924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45975.641157175924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45975.641157175924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45975.641157175924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45975.641157175924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45975.641157175924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45975.641157175924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45975.641157175924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45975.641157175924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45975.641157175924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45975.641157175924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45975.641157175924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45975.641157175924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45975.641157175924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45975.641157175924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45975.641157175924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45975.641157175924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45975.641157175924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45975.641157175924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45975.641157175924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45975.641157175924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45975.641157175924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45975.641157175924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45975.641157175924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45975.641157175924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45975.641157175924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45975.641157175924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45975.641157175924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45975.641157175924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45975.641157175924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45975.641157175924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45975.641157175924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45975.641157175924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45975.641157175924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45975.641157175924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45975.641157175924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45975.641157175924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45975.641157175924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45975.641157175924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45975.641157175924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45975.641157175924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45975.641157175924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45975.641157175924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45975.641157175924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45975.641157175924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45975.641157175924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45975.641157175924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45975.641157175924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45975.641157175924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45975.641157175924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45975.641157175924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45975.641157175924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45975.641157175924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45975.641157175924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45975.641157175924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45975.641157175924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45975.641157175924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45975.641157175924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45975.641157175924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45975.641157175924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45975.641157175924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45975.641157175924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45975.641157175924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45975.641157175924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45975.641157175924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45975.641157175924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45975.641157175924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45975.641157175924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45975.641157175924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45975.641157175924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45975.641157175924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45975.641157175924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45975.641157175924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45975.641157175924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45975.641157175924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45975.641157175924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45975.641157175924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45975.641157175924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45975.641157175924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45975.641157175924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45975.641157175924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45975.641157175924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45975.641157175924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45975.641157175924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45975.641157175924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45975.641157175924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45975.641157175924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45975.641157175924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45975.641157175924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45975.641157175924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45975.641157175924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45975.641157175924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45975.641157175924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45975.641157175924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45975.641157175924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45975.641157175924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45975.641157175924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45975.641157175924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45975.641157175924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45975.641157175924</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