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760" documentId="120_S{2AC9BD13-BADA-5192-A53E-5A8FF88502F6}" xr6:coauthVersionLast="47" xr6:coauthVersionMax="47" xr10:uidLastSave="{7F8319D5-4239-49C4-BB3F-D12CDAB720A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4" i="5"/>
  <c r="L25" i="5"/>
  <c r="L26" i="5"/>
  <c r="L27" i="5"/>
  <c r="L28" i="5"/>
  <c r="L29" i="5"/>
  <c r="L30" i="5"/>
  <c r="L31" i="5"/>
  <c r="L32" i="5"/>
  <c r="L33" i="5"/>
  <c r="J24" i="5"/>
  <c r="J25" i="5"/>
  <c r="J26" i="5"/>
  <c r="J27" i="5"/>
  <c r="J28" i="5"/>
  <c r="J29" i="5"/>
  <c r="J30" i="5"/>
  <c r="J31" i="5"/>
  <c r="J32" i="5"/>
  <c r="J33" i="5"/>
  <c r="I24" i="5"/>
  <c r="I25" i="5"/>
  <c r="I26" i="5"/>
  <c r="I27" i="5"/>
  <c r="I28" i="5"/>
  <c r="I29" i="5"/>
  <c r="I30" i="5"/>
  <c r="I31" i="5"/>
  <c r="I32" i="5"/>
  <c r="I33" i="5"/>
  <c r="G24" i="5"/>
  <c r="G25" i="5"/>
  <c r="G26" i="5"/>
  <c r="G27" i="5"/>
  <c r="G28" i="5"/>
  <c r="G29" i="5"/>
  <c r="G30" i="5"/>
  <c r="G31" i="5"/>
  <c r="G32" i="5"/>
  <c r="G33" i="5"/>
  <c r="B24" i="5"/>
  <c r="B25" i="5"/>
  <c r="B26" i="5"/>
  <c r="B27" i="5"/>
  <c r="B28" i="5"/>
  <c r="B29" i="5"/>
  <c r="B30" i="5"/>
  <c r="B31" i="5"/>
  <c r="B32" i="5"/>
  <c r="B33"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<sst xmlns="http://schemas.openxmlformats.org/spreadsheetml/2006/main" count="181604" uniqueCount="39216">
  <si>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</si>
  <si>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</si>
  <si>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</si>
  <si>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</si>
  <si>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</si>
  <si>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</si>
  <si>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</si>
  <si>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</si>
  <si>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</si>
  <si>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</si>
  <si>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</si>
  <si>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</si>
  <si>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</si>
  <si>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</si>
  <si>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</si>
  <si>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</si>
  <si>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</si>
  <si>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</si>
  <si>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</si>
  <si>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</si>
  <si>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</si>
  <si>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</si>
  <si>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</si>
  <si>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</si>
  <si>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</si>
  <si>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</si>
  <si>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</si>
  <si>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</si>
  <si>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</si>
  <si>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</si>
  <si>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</si>
  <si>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</si>
  <si>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</si>
  <si>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</si>
  <si>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</si>
  <si>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</si>
  <si>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</si>
  <si>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</si>
  <si>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</si>
  <si>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</si>
  <si>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</si>
  <si>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</si>
  <si>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</si>
  <si>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</si>
  <si>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</si>
  <si>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</si>
  <si>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</si>
  <si>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</si>
  <si>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</si>
  <si>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</si>
  <si>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</si>
  <si>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</si>
  <si>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</si>
  <si>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</si>
  <si>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</si>
  <si>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</si>
  <si>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</si>
  <si>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</si>
  <si>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</si>
  <si>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</si>
  <si>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</si>
  <si>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</si>
  <si>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</si>
  <si>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</si>
  <si>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</si>
  <si>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</si>
  <si>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</si>
  <si>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</si>
  <si>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</si>
  <si>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</si>
  <si>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</si>
  <si>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</si>
  <si>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</si>
  <si>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</si>
  <si>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</si>
  <si>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</si>
  <si>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</si>
  <si>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</si>
  <si>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</si>
  <si>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</si>
  <si>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</si>
  <si>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</si>
  <si>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</si>
  <si>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</si>
  <si>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</si>
  <si>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</si>
  <si>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</si>
  <si>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</si>
  <si>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</si>
  <si>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</si>
  <si>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</si>
  <si>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</si>
  <si>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</si>
  <si>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</si>
  <si>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</si>
  <si>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</si>
  <si>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</si>
  <si>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</si>
  <si>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</si>
  <si>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</si>
  <si>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</si>
  <si>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</si>
  <si>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</si>
  <si>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</si>
  <si>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</si>
  <si>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</si>
  <si>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</si>
  <si>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</si>
  <si>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</si>
  <si>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</si>
  <si>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</si>
  <si>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</si>
  <si>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</si>
  <si>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</si>
  <si>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</si>
  <si>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</si>
  <si>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</si>
  <si>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</si>
  <si>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</si>
  <si>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</si>
  <si>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</si>
  <si>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</si>
  <si>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</si>
  <si>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</si>
  <si>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</si>
  <si>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</si>
  <si>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</si>
  <si>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</si>
  <si>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</si>
  <si>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</si>
  <si>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</si>
  <si>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</si>
  <si>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</si>
  <si>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</si>
  <si>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</si>
  <si>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</si>
  <si>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</si>
  <si>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</si>
  <si>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</si>
  <si>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</si>
  <si>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</si>
  <si>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</si>
  <si>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</si>
  <si>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</si>
  <si>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</si>
  <si>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</si>
  <si>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</si>
  <si>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</si>
  <si>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</si>
  <si>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</si>
  <si>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</si>
  <si>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</si>
  <si>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</si>
  <si>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</si>
  <si>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</si>
  <si>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</si>
  <si>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</si>
  <si>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</si>
  <si>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</si>
  <si>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</si>
  <si>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</si>
  <si>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</si>
  <si>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</si>
  <si>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</si>
  <si>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</si>
  <si>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</si>
  <si>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</si>
  <si>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</si>
  <si>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</si>
  <si>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</si>
  <si>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</si>
  <si>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</si>
  <si>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</si>
  <si>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</si>
  <si>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</si>
  <si>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</si>
  <si>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</si>
  <si>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</si>
  <si>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</si>
  <si>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</si>
  <si>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</si>
  <si>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</si>
  <si>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</si>
  <si>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</si>
  <si>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</si>
  <si>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</si>
  <si>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</si>
  <si>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</si>
  <si>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</si>
  <si>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</si>
  <si>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</si>
  <si>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</si>
  <si>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</si>
  <si>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</si>
  <si>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</si>
  <si>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</si>
  <si>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</si>
  <si>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</si>
  <si>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</si>
  <si>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</si>
  <si>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</si>
  <si>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</si>
  <si>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</si>
  <si>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</si>
  <si>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</si>
  <si>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</si>
  <si>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</si>
  <si>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</si>
  <si>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</si>
  <si>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</si>
  <si>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</si>
  <si>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</si>
  <si>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</si>
  <si>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</si>
  <si>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</si>
  <si>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</si>
  <si>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</si>
  <si>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</si>
  <si>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</si>
  <si>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</si>
  <si>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</si>
  <si>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</si>
  <si>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</si>
  <si>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</si>
  <si>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</si>
  <si>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</si>
  <si>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</si>
  <si>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</si>
  <si>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</si>
  <si>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</si>
  <si>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</si>
  <si>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</si>
  <si>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</si>
  <si>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</si>
  <si>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</si>
  <si>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</si>
  <si>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</si>
  <si>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</si>
  <si>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</si>
  <si>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</si>
  <si>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</si>
  <si>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</si>
  <si>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</si>
  <si>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</si>
  <si>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</si>
  <si>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</si>
  <si>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</si>
  <si>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</si>
  <si>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</si>
  <si>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</si>
  <si>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</si>
  <si>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</si>
  <si>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</si>
  <si>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</si>
  <si>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</si>
  <si>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</si>
  <si>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</si>
  <si>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</si>
  <si>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</si>
  <si>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</si>
  <si>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</si>
  <si>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</si>
  <si>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</si>
  <si>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</si>
  <si>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</si>
  <si>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</si>
  <si>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</si>
  <si>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</si>
  <si>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</si>
  <si>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</si>
  <si>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</si>
  <si>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</si>
  <si>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</si>
  <si>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</si>
  <si>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</si>
  <si>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</si>
  <si>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</si>
  <si>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</si>
  <si>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</si>
  <si>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</si>
  <si>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</si>
  <si>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</si>
  <si>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</si>
  <si>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</si>
  <si>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</si>
  <si>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</si>
  <si>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</si>
  <si>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</si>
  <si>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</si>
  <si>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</si>
  <si>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</si>
  <si>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</si>
  <si>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</si>
  <si>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</si>
  <si>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</si>
  <si>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</si>
  <si>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</si>
  <si>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</si>
  <si>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</si>
  <si>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</si>
  <si>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</si>
  <si>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</si>
  <si>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</si>
  <si>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</si>
  <si>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</si>
  <si>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</si>
  <si>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</si>
  <si>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</si>
  <si>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</si>
  <si>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</si>
  <si>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</si>
  <si>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</si>
  <si>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</si>
  <si>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</si>
  <si>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</si>
  <si>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</si>
  <si>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</si>
  <si>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</si>
  <si>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</si>
  <si>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</si>
  <si>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</si>
  <si>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</si>
  <si>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</si>
  <si>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</si>
  <si>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</si>
  <si>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</si>
  <si>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</si>
  <si>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</si>
  <si>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</si>
  <si>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</si>
  <si>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</si>
  <si>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</si>
  <si>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</si>
  <si>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</si>
  <si>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</si>
  <si>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</si>
  <si>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</si>
  <si>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</si>
  <si>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</si>
  <si>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</si>
  <si>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</si>
  <si>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</si>
  <si>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</si>
  <si>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</si>
  <si>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</si>
  <si>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</si>
  <si>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</si>
  <si>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</si>
  <si>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</si>
  <si>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</si>
  <si>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</si>
  <si>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</si>
  <si>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</si>
  <si>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</si>
  <si>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</si>
  <si>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</si>
  <si>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</si>
  <si>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</si>
  <si>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</si>
  <si>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</si>
  <si>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</si>
  <si>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</si>
  <si>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</si>
  <si>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</si>
  <si>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</si>
  <si>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</si>
  <si>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</si>
  <si>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</si>
  <si>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</si>
  <si>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</si>
  <si>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</si>
  <si>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</si>
  <si>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</si>
  <si>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</si>
  <si>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</si>
  <si>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</si>
  <si>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</si>
  <si>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</si>
  <si>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</si>
  <si>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</si>
  <si>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</si>
  <si>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</si>
  <si>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</si>
  <si>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</si>
  <si>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</si>
  <si>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</si>
  <si>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</si>
  <si>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</si>
  <si>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</si>
  <si>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</si>
  <si>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</si>
  <si>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</si>
  <si>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</si>
  <si>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</si>
  <si>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</si>
  <si>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</si>
  <si>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</si>
  <si>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</si>
  <si>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</si>
  <si>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</si>
  <si>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</si>
  <si>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</si>
  <si>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</si>
  <si>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</si>
  <si>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</si>
  <si>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</si>
  <si>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</si>
  <si>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</si>
  <si>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</si>
  <si>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</si>
  <si>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</si>
  <si>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</si>
  <si>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</si>
  <si>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</si>
  <si>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</si>
  <si>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</si>
  <si>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</si>
  <si>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</si>
  <si>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</si>
  <si>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</si>
  <si>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</si>
  <si>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</si>
  <si>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</si>
  <si>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</si>
  <si>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</si>
  <si>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</si>
  <si>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</si>
  <si>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</si>
  <si>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</si>
  <si>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</si>
  <si>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</si>
  <si>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</si>
  <si>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</si>
  <si>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</si>
  <si>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</si>
  <si>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</si>
  <si>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</si>
  <si>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</si>
  <si>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</si>
  <si>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</si>
  <si>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</si>
  <si>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</si>
  <si>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</si>
  <si>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</si>
  <si>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</si>
  <si>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</si>
  <si>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</si>
  <si>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</si>
  <si>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</si>
  <si>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</si>
  <si>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</si>
  <si>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</si>
  <si>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</si>
  <si>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</si>
  <si>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</si>
  <si>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</si>
  <si>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</si>
  <si>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</si>
  <si>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</si>
  <si>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</si>
  <si>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</si>
  <si>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</si>
  <si>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</si>
  <si>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</si>
  <si>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</si>
  <si>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</si>
  <si>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</si>
  <si>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</si>
  <si>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</si>
  <si>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</si>
  <si>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</si>
  <si>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</si>
  <si>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</si>
  <si>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</si>
  <si>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</si>
  <si>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</si>
  <si>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</si>
  <si>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</si>
  <si>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</si>
  <si>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</si>
  <si>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</si>
  <si>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</si>
  <si>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</si>
  <si>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</si>
  <si>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</si>
  <si>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</si>
  <si>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</si>
  <si>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</si>
  <si>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</si>
  <si>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</si>
  <si>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</si>
  <si>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</si>
  <si>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</si>
  <si>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</si>
  <si>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</si>
  <si>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</si>
  <si>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</si>
  <si>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</si>
  <si>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</si>
  <si>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</si>
  <si>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</si>
  <si>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</si>
  <si>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</si>
  <si>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</si>
  <si>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</si>
  <si>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</si>
  <si>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</si>
  <si>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</si>
  <si>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</si>
  <si>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</si>
  <si>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</si>
  <si>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</si>
  <si>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</si>
  <si>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</si>
  <si>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</si>
  <si>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</si>
  <si>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</si>
  <si>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</si>
  <si>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</si>
  <si>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</si>
  <si>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</si>
  <si>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</si>
  <si>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</si>
  <si>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</si>
  <si>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</si>
  <si>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</si>
  <si>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</si>
  <si>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</si>
  <si>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</si>
  <si>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</si>
  <si>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</si>
  <si>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</si>
  <si>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</si>
  <si>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</si>
  <si>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</si>
  <si>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</si>
  <si>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</si>
  <si>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</si>
  <si>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</si>
  <si>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</si>
  <si>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</si>
  <si>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</si>
  <si>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</si>
  <si>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</si>
  <si>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</si>
  <si>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</si>
  <si>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</si>
  <si>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</si>
  <si>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</si>
  <si>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</si>
  <si>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</si>
  <si>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</si>
  <si>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</si>
  <si>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</si>
  <si>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</si>
  <si>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</si>
  <si>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</si>
  <si>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</si>
  <si>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</si>
  <si>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</si>
  <si>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</si>
  <si>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</si>
  <si>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</si>
  <si>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</si>
  <si>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</si>
  <si>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</si>
  <si>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</si>
  <si>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</si>
  <si>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</si>
  <si>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</si>
  <si>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</si>
  <si>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</si>
  <si>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</si>
  <si>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</si>
  <si>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</si>
  <si>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</si>
  <si>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</si>
  <si>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</si>
  <si>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</si>
  <si>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</si>
  <si>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</si>
  <si>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</si>
  <si>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</si>
  <si>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</si>
  <si>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</si>
  <si>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</si>
  <si>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</si>
  <si>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</si>
  <si>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</si>
  <si>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</si>
  <si>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</si>
  <si>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</si>
  <si>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</si>
  <si>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</si>
  <si>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</si>
  <si>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</si>
  <si>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</si>
  <si>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</si>
  <si>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</si>
  <si>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</si>
  <si>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</si>
  <si>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</si>
  <si>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</si>
  <si>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</si>
  <si>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</si>
  <si>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</si>
  <si>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</si>
  <si>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</si>
  <si>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</si>
  <si>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</si>
  <si>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</si>
  <si>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</si>
  <si>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</si>
  <si>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</si>
  <si>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</si>
  <si>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</si>
  <si>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</si>
  <si>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</si>
  <si>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</si>
  <si>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</si>
  <si>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</si>
  <si>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</si>
  <si>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</si>
  <si>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</si>
  <si>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</si>
  <si>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</si>
  <si>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</si>
  <si>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</si>
  <si>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</si>
  <si>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</si>
  <si>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</si>
  <si>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</si>
  <si>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</si>
  <si>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</si>
  <si>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</si>
  <si>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</si>
  <si>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</si>
  <si>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</si>
  <si>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</si>
  <si>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</si>
  <si>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</si>
  <si>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</si>
  <si>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</si>
  <si>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</si>
  <si>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</si>
  <si>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</si>
  <si>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</si>
  <si>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</si>
  <si>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</si>
  <si>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</si>
  <si>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</si>
  <si>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</si>
  <si>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</si>
  <si>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</si>
  <si>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</si>
  <si>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</si>
  <si>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</si>
  <si>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</si>
  <si>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</si>
  <si>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</si>
  <si>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</si>
  <si>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</si>
  <si>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</si>
  <si>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</si>
  <si>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</si>
  <si>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</si>
  <si>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</si>
  <si>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</si>
  <si>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</si>
  <si>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</si>
  <si>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</si>
  <si>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</si>
  <si>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</si>
  <si>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</si>
  <si>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</si>
  <si>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</si>
  <si>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</si>
  <si>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</si>
  <si>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</si>
  <si>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</si>
  <si>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</si>
  <si>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</si>
  <si>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</si>
  <si>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</si>
  <si>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</si>
  <si>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</si>
  <si>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</si>
  <si>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</si>
  <si>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</si>
  <si>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</si>
  <si>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</si>
  <si>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</si>
  <si>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</si>
  <si>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</si>
  <si>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</si>
  <si>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</si>
  <si>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</si>
  <si>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</si>
  <si>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</si>
  <si>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</si>
  <si>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</si>
  <si>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</si>
  <si>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</si>
  <si>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</si>
  <si>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</si>
  <si>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</si>
  <si>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</si>
  <si>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</si>
  <si>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</si>
  <si>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</si>
  <si>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</si>
  <si>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</si>
  <si>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</si>
  <si>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</si>
  <si>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</si>
  <si>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</si>
  <si>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</si>
  <si>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</si>
  <si>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</si>
  <si>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</si>
  <si>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</si>
  <si>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</si>
  <si>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</si>
  <si>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</si>
  <si>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</si>
  <si>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</si>
  <si>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</si>
  <si>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</si>
  <si>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</si>
  <si>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</si>
  <si>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</si>
  <si>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</si>
  <si>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</si>
  <si>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</si>
  <si>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</si>
  <si>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</si>
  <si>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</si>
  <si>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</si>
  <si>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</si>
  <si>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</si>
  <si>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</si>
  <si>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</si>
  <si>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</si>
  <si>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</si>
  <si>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</si>
  <si>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</si>
  <si>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</si>
  <si>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</si>
  <si>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</si>
  <si>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</si>
  <si>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</si>
  <si>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</si>
  <si>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</si>
  <si>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</si>
  <si>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</si>
  <si>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</si>
  <si>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</si>
  <si>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</si>
  <si>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</si>
  <si>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</si>
  <si>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</si>
  <si>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</si>
  <si>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</si>
  <si>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</si>
  <si>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</si>
  <si>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</si>
  <si>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</si>
  <si>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</si>
  <si>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</si>
  <si>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</si>
  <si>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</si>
  <si>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</si>
  <si>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</si>
  <si>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</si>
  <si>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</si>
  <si>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</si>
  <si>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</si>
  <si>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</si>
  <si>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</si>
  <si>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</si>
  <si>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</si>
  <si>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</si>
  <si>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</si>
  <si>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</si>
  <si>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</si>
  <si>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</si>
  <si>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</si>
  <si>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</si>
  <si>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</si>
  <si>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</si>
  <si>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</si>
  <si>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</si>
  <si>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</si>
  <si>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</si>
  <si>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</si>
  <si>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</si>
  <si>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</si>
  <si>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</si>
  <si>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</si>
  <si>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</si>
  <si>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</si>
  <si>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</si>
  <si>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</si>
  <si>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</si>
  <si>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</si>
  <si>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</si>
  <si>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</si>
  <si>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</si>
  <si>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</si>
  <si>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</si>
  <si>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</si>
  <si>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</si>
  <si>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</si>
  <si>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</si>
  <si>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</si>
  <si>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</si>
  <si>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</si>
  <si>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</si>
  <si>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</si>
  <si>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</si>
  <si>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</si>
  <si>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</si>
  <si>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</si>
  <si>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</si>
  <si>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</si>
  <si>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</si>
  <si>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</si>
  <si>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</si>
  <si>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</si>
  <si>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</si>
  <si>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</si>
  <si>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</si>
  <si>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</si>
  <si>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</si>
  <si>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</si>
  <si>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</si>
  <si>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</si>
  <si>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</si>
  <si>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</si>
  <si>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</si>
  <si>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</si>
  <si>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</si>
  <si>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</si>
  <si>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</si>
  <si>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</si>
  <si>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</si>
  <si>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</si>
  <si>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</si>
  <si>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</si>
  <si>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</si>
  <si>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</si>
  <si>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</si>
  <si>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</si>
  <si>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</si>
  <si>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</si>
  <si>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</si>
  <si>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</si>
  <si>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</si>
  <si>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</si>
  <si>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</si>
  <si>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</si>
  <si>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</si>
  <si>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</si>
  <si>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</si>
  <si>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</si>
  <si>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</si>
  <si>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</si>
  <si>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</si>
  <si>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</si>
  <si>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</si>
  <si>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</si>
  <si>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</si>
  <si>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</si>
  <si>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</si>
  <si>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</si>
  <si>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</si>
  <si>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</si>
  <si>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</si>
  <si>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</si>
  <si>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</si>
  <si>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</si>
  <si>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</si>
  <si>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</si>
  <si>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</si>
  <si>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</si>
  <si>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</si>
  <si>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</si>
  <si>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</si>
  <si>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</si>
  <si>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</si>
  <si>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</si>
  <si>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</si>
  <si>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</si>
  <si>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</si>
  <si>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</si>
  <si>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</si>
  <si>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</si>
  <si>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</si>
  <si>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</si>
  <si>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</si>
  <si>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</si>
  <si>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</si>
  <si>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</si>
  <si>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</si>
  <si>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</si>
  <si>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</si>
  <si>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</si>
  <si>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</si>
  <si>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</si>
  <si>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</si>
  <si>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</si>
  <si>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</si>
  <si>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</si>
  <si>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</si>
  <si>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</si>
  <si>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</si>
  <si>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</si>
  <si>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</si>
  <si>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</si>
  <si>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</si>
  <si>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</si>
  <si>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</si>
  <si>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</si>
  <si>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</si>
  <si>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</si>
  <si>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</si>
  <si>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</si>
  <si>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</si>
  <si>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</si>
  <si>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</si>
  <si>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</si>
  <si>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</si>
  <si>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</si>
  <si>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</si>
  <si>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</si>
  <si>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</si>
  <si>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</si>
  <si>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</si>
  <si>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</si>
  <si>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</si>
  <si>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</si>
  <si>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</si>
  <si>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</si>
  <si>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</si>
  <si>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</si>
  <si>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</si>
  <si>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</si>
  <si>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</si>
  <si>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</si>
  <si>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</si>
  <si>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</si>
  <si>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</si>
  <si>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</si>
  <si>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</si>
  <si>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</si>
  <si>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</si>
  <si>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</si>
  <si>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</si>
  <si>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</si>
  <si>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</si>
  <si>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</si>
  <si>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</si>
  <si>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</si>
  <si>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</si>
  <si>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</si>
  <si>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</si>
  <si>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</si>
  <si>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</si>
  <si>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</si>
  <si>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</si>
  <si>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</si>
  <si>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</si>
  <si>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</si>
  <si>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</si>
  <si>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</si>
  <si>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</si>
  <si>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</si>
  <si>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</si>
  <si>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</si>
  <si>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</si>
  <si>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</si>
  <si>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</si>
  <si>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</si>
  <si>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</si>
  <si>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</si>
  <si>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</si>
  <si>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</si>
  <si>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</si>
  <si>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</si>
  <si>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</si>
  <si>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</si>
  <si>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</si>
  <si>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</si>
  <si>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</si>
  <si>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</si>
  <si>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</si>
  <si>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</si>
  <si>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</si>
  <si>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</si>
  <si>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</si>
  <si>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</si>
  <si>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</si>
  <si>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</si>
  <si>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</si>
  <si>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</si>
  <si>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</si>
  <si>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</si>
  <si>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</si>
  <si>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</si>
  <si>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</si>
  <si>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</si>
  <si>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</si>
  <si>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</si>
  <si>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</si>
  <si>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</si>
  <si>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</si>
  <si>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</si>
  <si>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</si>
  <si>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</si>
  <si>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</si>
  <si>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</si>
  <si>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</si>
  <si>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</si>
  <si>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</si>
  <si>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</si>
  <si>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</si>
  <si>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</si>
  <si>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</si>
  <si>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</si>
  <si>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</si>
  <si>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</si>
  <si>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</si>
  <si>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</si>
  <si>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</si>
  <si>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</si>
  <si>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</si>
  <si>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</si>
  <si>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</si>
  <si>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</si>
  <si>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</si>
  <si>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</si>
  <si>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</si>
  <si>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</si>
  <si>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</si>
  <si>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</si>
  <si>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</si>
  <si>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</si>
  <si>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</si>
  <si>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</si>
  <si>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</si>
  <si>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</si>
  <si>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</si>
  <si>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</si>
  <si>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</si>
  <si>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</si>
  <si>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</si>
  <si>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</si>
  <si>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</si>
  <si>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</si>
  <si>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</si>
  <si>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</si>
  <si>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</si>
  <si>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</si>
  <si>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</si>
  <si>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</si>
  <si>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</si>
  <si>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</si>
  <si>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</si>
  <si>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</si>
  <si>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</si>
  <si>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</si>
  <si>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</si>
  <si>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</si>
  <si>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</si>
  <si>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</si>
  <si>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</si>
  <si>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</si>
  <si>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</si>
  <si>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</si>
  <si>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</si>
  <si>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</si>
  <si>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</si>
  <si>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</si>
  <si>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</si>
  <si>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</si>
  <si>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</si>
  <si>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</si>
  <si>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</si>
  <si>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</si>
  <si>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</si>
  <si>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</si>
  <si>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</si>
  <si>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</si>
  <si>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</si>
  <si>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</si>
  <si>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</si>
  <si>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</si>
  <si>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</si>
  <si>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</si>
  <si>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</si>
  <si>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</si>
  <si>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</si>
  <si>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</si>
  <si>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</si>
  <si>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</si>
  <si>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</si>
  <si>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</si>
  <si>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</si>
  <si>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</si>
  <si>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</si>
  <si>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</si>
  <si>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</si>
  <si>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</si>
  <si>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</si>
  <si>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</si>
  <si>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</si>
  <si>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</si>
  <si>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</si>
  <si>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</si>
  <si>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</si>
  <si>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</si>
  <si>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</si>
  <si>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</si>
  <si>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</si>
  <si>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</si>
  <si>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</si>
  <si>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</si>
  <si>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</si>
  <si>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</si>
  <si>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</si>
  <si>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</si>
  <si>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</si>
  <si>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</si>
  <si>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</si>
  <si>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</si>
  <si>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</si>
  <si>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</si>
  <si>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</si>
  <si>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</si>
  <si>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</si>
  <si>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</si>
  <si>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</si>
  <si>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</si>
  <si>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</si>
  <si>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</si>
  <si>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</si>
  <si>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</si>
  <si>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</si>
  <si>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</si>
  <si>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</si>
  <si>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</si>
  <si>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</si>
  <si>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</si>
  <si>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</si>
  <si>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</si>
  <si>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</si>
  <si>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</si>
  <si>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</si>
  <si>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</si>
  <si>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</si>
  <si>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</si>
  <si>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</si>
  <si>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</si>
  <si>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</si>
  <si>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</si>
  <si>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</si>
  <si>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</si>
  <si>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</si>
  <si>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</si>
  <si>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</si>
  <si>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</si>
  <si>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</si>
  <si>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</si>
  <si>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</si>
  <si>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</si>
  <si>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</si>
  <si>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</si>
  <si>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</si>
  <si>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</si>
  <si>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</si>
  <si>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</si>
  <si>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</si>
  <si>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</si>
  <si>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</si>
  <si>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</si>
  <si>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</si>
  <si>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</si>
  <si>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</si>
  <si>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</si>
  <si>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</si>
  <si>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</si>
  <si>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</si>
  <si>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</si>
  <si>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</si>
  <si>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</si>
  <si>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</si>
  <si>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</si>
  <si>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</si>
  <si>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</si>
  <si>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</si>
  <si>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</si>
  <si>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</si>
  <si>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</si>
  <si>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</si>
  <si>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</si>
  <si>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</si>
  <si>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</si>
  <si>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</si>
  <si>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</si>
  <si>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</si>
  <si>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</si>
  <si>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</si>
  <si>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</si>
  <si>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</si>
  <si>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</si>
  <si>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</si>
  <si>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</si>
  <si>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</si>
  <si>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</si>
  <si>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</si>
  <si>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</si>
  <si>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</si>
  <si>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</si>
  <si>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</si>
  <si>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</si>
  <si>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</si>
  <si>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</si>
  <si>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</si>
  <si>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</si>
  <si>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</si>
  <si>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</si>
  <si>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</si>
  <si>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</si>
  <si>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</si>
  <si>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</si>
  <si>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</si>
  <si>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</si>
  <si>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</si>
  <si>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</si>
  <si>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</si>
  <si>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</si>
  <si>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</si>
  <si>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</si>
  <si>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</si>
  <si>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</si>
  <si>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</si>
  <si>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</si>
  <si>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</si>
  <si>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</si>
  <si>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</si>
  <si>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</si>
  <si>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</si>
  <si>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</si>
  <si>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</si>
  <si>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</si>
  <si>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</si>
  <si>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</si>
  <si>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</si>
  <si>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</si>
  <si>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</si>
  <si>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</si>
  <si>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</si>
  <si>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</si>
  <si>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</si>
  <si>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</si>
  <si>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</si>
  <si>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</si>
  <si>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</si>
  <si>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</si>
  <si>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</si>
  <si>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</si>
  <si>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</si>
  <si>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</si>
  <si>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</si>
  <si>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</si>
  <si>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</si>
  <si>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</si>
  <si>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</si>
  <si>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</si>
  <si>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</si>
  <si>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</si>
  <si>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</si>
  <si>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</si>
  <si>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</si>
  <si>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</si>
  <si>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</si>
  <si>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</si>
  <si>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</si>
  <si>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</si>
  <si>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</si>
  <si>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</si>
  <si>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</si>
  <si>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</si>
  <si>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</si>
  <si>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</si>
  <si>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</si>
  <si>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</si>
  <si>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</si>
  <si>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</si>
  <si>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</si>
  <si>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</si>
  <si>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</si>
  <si>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</si>
  <si>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</si>
  <si>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</si>
  <si>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</si>
  <si>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</si>
  <si>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</si>
  <si>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</si>
  <si>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</si>
  <si>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</si>
  <si>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</si>
  <si>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</si>
  <si>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</si>
  <si>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</si>
  <si>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</si>
  <si>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</si>
  <si>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</si>
  <si>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</si>
  <si>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</si>
  <si>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</si>
  <si>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</si>
  <si>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</si>
  <si>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</si>
  <si>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</si>
  <si>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</si>
  <si>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</si>
  <si>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</si>
  <si>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</si>
  <si>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</si>
  <si>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</si>
  <si>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</si>
  <si>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</si>
  <si>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</si>
  <si>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</si>
  <si>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</si>
  <si>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</si>
  <si>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</si>
  <si>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</si>
  <si>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</si>
  <si>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</si>
  <si>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</si>
  <si>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</si>
  <si>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</si>
  <si>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</si>
  <si>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</si>
  <si>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</si>
  <si>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</si>
  <si>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</si>
  <si>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</si>
  <si>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</si>
  <si>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</si>
  <si>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</si>
  <si>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</si>
  <si>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</si>
  <si>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</si>
  <si>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</si>
  <si>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</si>
  <si>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</si>
  <si>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</si>
  <si>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</si>
  <si>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</si>
  <si>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</si>
  <si>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</si>
  <si>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</si>
  <si>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</si>
  <si>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</si>
  <si>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</si>
  <si>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</si>
  <si>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</si>
  <si>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</si>
  <si>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</si>
  <si>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</si>
  <si>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</si>
  <si>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</si>
  <si>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</si>
  <si>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</si>
  <si>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</si>
  <si>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</si>
  <si>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</si>
  <si>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</si>
  <si>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</si>
  <si>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</si>
  <si>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</si>
  <si>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</si>
  <si>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</si>
  <si>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</si>
  <si>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</si>
  <si>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</si>
  <si>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</si>
  <si>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</si>
  <si>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</si>
  <si>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</si>
  <si>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</si>
  <si>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</si>
  <si>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</si>
  <si>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</si>
  <si>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</si>
  <si>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</si>
  <si>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</si>
  <si>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</si>
  <si>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</si>
  <si>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</si>
  <si>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</si>
  <si>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</si>
  <si>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</si>
  <si>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</si>
  <si>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</si>
  <si>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</si>
  <si>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</si>
  <si>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</si>
  <si>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</si>
  <si>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</si>
  <si>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</si>
  <si>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</si>
  <si>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</si>
  <si>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</si>
  <si>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</si>
  <si>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</si>
  <si>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</si>
  <si>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</si>
  <si>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</si>
  <si>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</si>
  <si>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</si>
  <si>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</si>
  <si>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</si>
  <si>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</si>
  <si>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</si>
  <si>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</si>
  <si>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</si>
  <si>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</si>
  <si>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</si>
  <si>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</si>
  <si>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</si>
  <si>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</si>
  <si>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</si>
  <si>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</si>
  <si>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</si>
  <si>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</si>
  <si>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</si>
  <si>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</si>
  <si>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</si>
  <si>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</si>
  <si>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</si>
  <si>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</si>
  <si>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</si>
  <si>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</si>
  <si>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</si>
  <si>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</si>
  <si>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</si>
  <si>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</si>
  <si>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</si>
  <si>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</si>
  <si>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</si>
  <si>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</si>
  <si>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</si>
  <si>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</si>
  <si>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</si>
  <si>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</si>
  <si>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</si>
  <si>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</si>
  <si>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</si>
  <si>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</si>
  <si>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</si>
  <si>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</si>
  <si>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</si>
  <si>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</si>
  <si>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</si>
  <si>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</si>
  <si>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</si>
  <si>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</si>
  <si>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</si>
  <si>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</si>
  <si>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</si>
  <si>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</si>
  <si>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</si>
  <si>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</si>
  <si>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</si>
  <si>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</si>
  <si>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</si>
  <si>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</si>
  <si>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</si>
  <si>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</si>
  <si>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</si>
  <si>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</si>
  <si>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</si>
  <si>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</si>
  <si>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</si>
  <si>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</si>
  <si>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</si>
  <si>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</si>
  <si>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</si>
  <si>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</si>
  <si>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</si>
  <si>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</si>
  <si>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</si>
  <si>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</si>
  <si>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</si>
  <si>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</si>
  <si>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</si>
  <si>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</si>
  <si>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</si>
  <si>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</si>
  <si>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</si>
  <si>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</si>
  <si>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</si>
  <si>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</si>
  <si>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</si>
  <si>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</si>
  <si>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</si>
  <si>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</si>
  <si>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</si>
  <si>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</si>
  <si>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</si>
  <si>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</si>
  <si>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</si>
  <si>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</si>
  <si>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</si>
  <si>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</si>
  <si>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</si>
  <si>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</si>
  <si>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</si>
  <si>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</si>
  <si>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</si>
  <si>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</si>
  <si>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</si>
  <si>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</si>
  <si>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</si>
  <si>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</si>
  <si>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</si>
  <si>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</si>
  <si>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</si>
  <si>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</si>
  <si>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</si>
  <si>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</si>
  <si>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</si>
  <si>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</si>
  <si>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</si>
  <si>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</si>
  <si>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</si>
  <si>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</si>
  <si>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</si>
  <si>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</si>
  <si>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</si>
  <si>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</si>
  <si>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</si>
  <si>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</si>
  <si>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</si>
  <si>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</si>
  <si>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</si>
  <si>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</si>
  <si>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</si>
  <si>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</si>
  <si>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</si>
  <si>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</si>
  <si>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</si>
  <si>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</si>
  <si>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</si>
  <si>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</si>
  <si>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</si>
  <si>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</si>
  <si>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</si>
  <si>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</si>
  <si>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</si>
  <si>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</si>
  <si>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</si>
  <si>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</si>
  <si>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</si>
  <si>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</si>
  <si>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</si>
  <si>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</si>
  <si>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</si>
  <si>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</si>
  <si>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</si>
  <si>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</si>
  <si>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</si>
  <si>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</si>
  <si>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</si>
  <si>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</si>
  <si>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</si>
  <si>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</si>
  <si>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</si>
  <si>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</si>
  <si>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</si>
  <si>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</si>
  <si>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</si>
  <si>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</si>
  <si>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</si>
  <si>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</si>
  <si>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</si>
  <si>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</si>
  <si>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</si>
  <si>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</si>
  <si>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</si>
  <si>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</si>
  <si>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</si>
  <si>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</si>
  <si>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</si>
  <si>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</si>
  <si>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</si>
  <si>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</si>
  <si>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</si>
  <si>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</si>
  <si>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</si>
  <si>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</si>
  <si>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</si>
  <si>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</si>
  <si>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</si>
  <si>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</si>
  <si>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</si>
  <si>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</si>
  <si>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</si>
  <si>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</si>
  <si>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</si>
  <si>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</si>
  <si>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</si>
  <si>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</si>
  <si>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</si>
  <si>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</si>
  <si>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</si>
  <si>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</si>
  <si>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</si>
  <si>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</si>
  <si>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</si>
  <si>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</si>
  <si>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</si>
  <si>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</si>
  <si>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</si>
  <si>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</si>
  <si>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</si>
  <si>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</si>
  <si>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</si>
  <si>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</si>
  <si>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</si>
  <si>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</si>
  <si>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</si>
  <si>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</si>
  <si>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</si>
  <si>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</si>
  <si>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</si>
  <si>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</si>
  <si>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</si>
  <si>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</si>
  <si>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</si>
  <si>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</si>
  <si>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</si>
  <si>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</si>
  <si>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</si>
  <si>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</si>
  <si>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</si>
  <si>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</si>
  <si>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</si>
  <si>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</si>
  <si>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</si>
  <si>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</si>
  <si>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</si>
  <si>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</si>
  <si>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</si>
  <si>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</si>
  <si>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</si>
  <si>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</si>
  <si>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</si>
  <si>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</si>
  <si>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</si>
  <si>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</si>
  <si>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</si>
  <si>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</si>
  <si>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</si>
  <si>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</si>
  <si>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</si>
  <si>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</si>
  <si>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</si>
  <si>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</si>
  <si>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</si>
  <si>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</si>
  <si>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</si>
  <si>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</si>
  <si>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</si>
  <si>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</si>
  <si>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</si>
  <si>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</si>
  <si>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</si>
  <si>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</si>
  <si>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</si>
  <si>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</si>
  <si>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</si>
  <si>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</si>
  <si>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</si>
  <si>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</si>
  <si>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</si>
  <si>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</si>
  <si>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</si>
  <si>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</si>
  <si>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</si>
  <si>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</si>
  <si>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</si>
  <si>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</si>
  <si>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</si>
  <si>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</si>
  <si>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</si>
  <si>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</si>
  <si>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</si>
  <si>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</si>
  <si>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</si>
  <si>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</si>
  <si>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</si>
  <si>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</si>
  <si>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</si>
  <si>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</si>
  <si>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</si>
  <si>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</si>
  <si>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</si>
  <si>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</si>
  <si>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</si>
  <si>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</si>
  <si>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</si>
  <si>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</si>
  <si>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</si>
  <si>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</si>
  <si>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</si>
  <si>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</si>
  <si>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</si>
  <si>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</si>
  <si>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</si>
  <si>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</si>
  <si>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</si>
  <si>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</si>
  <si>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</si>
  <si>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</si>
  <si>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</si>
  <si>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</si>
  <si>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</si>
  <si>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</si>
  <si>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</si>
  <si>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</si>
  <si>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</si>
  <si>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</si>
  <si>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</si>
  <si>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</si>
  <si>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</si>
  <si>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</si>
  <si>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</si>
  <si>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</si>
  <si>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</si>
  <si>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</si>
  <si>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</si>
  <si>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</si>
  <si>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</si>
  <si>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</si>
  <si>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</si>
  <si>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</si>
  <si>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</si>
  <si>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</si>
  <si>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</si>
  <si>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</si>
  <si>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</si>
  <si>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</si>
  <si>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</si>
  <si>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</si>
  <si>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</si>
  <si>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</si>
  <si>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</si>
  <si>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</si>
  <si>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</si>
  <si>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</si>
  <si>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</si>
  <si>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</si>
  <si>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</si>
  <si>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</si>
  <si>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</si>
  <si>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</si>
  <si>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</si>
  <si>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</si>
  <si>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</si>
  <si>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</si>
  <si>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</si>
  <si>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</si>
  <si>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</si>
  <si>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</si>
  <si>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</si>
  <si>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</si>
  <si>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</si>
  <si>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</si>
  <si>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</si>
  <si>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</si>
  <si>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</si>
  <si>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</si>
  <si>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</si>
  <si>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</si>
  <si>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</si>
  <si>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</si>
  <si>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</si>
  <si>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</si>
  <si>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</si>
  <si>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</si>
  <si>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</si>
  <si>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</si>
  <si>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</si>
  <si>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</si>
  <si>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</si>
  <si>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</si>
  <si>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</si>
  <si>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</si>
  <si>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</si>
  <si>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</si>
  <si>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</si>
  <si>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</si>
  <si>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</si>
  <si>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</si>
  <si>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</si>
  <si>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</si>
  <si>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</si>
  <si>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</si>
  <si>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</si>
  <si>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</si>
  <si>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</si>
  <si>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</si>
  <si>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</si>
  <si>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</si>
  <si>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</si>
  <si>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</si>
  <si>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</si>
  <si>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</si>
  <si>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</si>
  <si>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</si>
  <si>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</si>
  <si>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</si>
  <si>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</si>
  <si>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</si>
  <si>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</si>
  <si>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</si>
  <si>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</si>
  <si>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</si>
  <si>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</si>
  <si>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</si>
  <si>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</si>
  <si>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</si>
  <si>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</si>
  <si>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</si>
  <si>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</si>
  <si>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</si>
  <si>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</si>
  <si>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</si>
  <si>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</si>
  <si>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</si>
  <si>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</si>
  <si>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</si>
  <si>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</si>
  <si>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</si>
  <si>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</si>
  <si>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</si>
  <si>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</si>
  <si>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</si>
  <si>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</si>
  <si>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</si>
  <si>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</si>
  <si>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</si>
  <si>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</si>
  <si>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</si>
  <si>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</si>
  <si>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</si>
  <si>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</si>
  <si>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</si>
  <si>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</si>
  <si>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</si>
  <si>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</si>
  <si>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</si>
  <si>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</si>
  <si>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</si>
  <si>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</si>
  <si>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</si>
  <si>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</si>
  <si>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</si>
  <si>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</si>
  <si>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</si>
  <si>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</si>
  <si>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</si>
  <si>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</si>
  <si>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</si>
  <si>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</si>
  <si>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</si>
  <si>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</si>
  <si>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</si>
  <si>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</si>
  <si>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</si>
  <si>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</si>
  <si>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</si>
  <si>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</si>
  <si>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</si>
  <si>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</si>
  <si>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</si>
  <si>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</si>
  <si>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</si>
  <si>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</si>
  <si>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</si>
  <si>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</si>
  <si>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</si>
  <si>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</si>
  <si>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</si>
  <si>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</si>
  <si>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</si>
  <si>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</si>
  <si>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</si>
  <si>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</si>
  <si>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</si>
  <si>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</si>
  <si>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</si>
  <si>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</si>
  <si>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</si>
  <si>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</si>
  <si>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</si>
  <si>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</si>
  <si>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</si>
  <si>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</si>
  <si>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</si>
  <si>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</si>
  <si>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</si>
  <si>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</si>
  <si>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</si>
  <si>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</si>
  <si>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</si>
  <si>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</si>
  <si>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</si>
  <si>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</si>
  <si>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</si>
  <si>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</si>
  <si>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</si>
  <si>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</si>
  <si>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</si>
  <si>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</si>
  <si>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</si>
  <si>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</si>
  <si>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</si>
  <si>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</si>
  <si>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</si>
  <si>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</si>
  <si>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</si>
  <si>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</si>
  <si>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</si>
  <si>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</si>
  <si>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</si>
  <si>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</si>
  <si>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</si>
  <si>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</si>
  <si>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</si>
  <si>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</si>
  <si>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</si>
  <si>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</si>
  <si>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</si>
  <si>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</si>
  <si>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</si>
  <si>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</si>
  <si>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</si>
  <si>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</si>
  <si>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</si>
  <si>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</si>
  <si>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</si>
  <si>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</si>
  <si>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</si>
  <si>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</si>
  <si>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</si>
  <si>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</si>
  <si>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</si>
  <si>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</si>
  <si>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</si>
  <si>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</si>
  <si>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</si>
  <si>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</si>
  <si>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</si>
  <si>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</si>
  <si>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</si>
  <si>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</si>
  <si>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</si>
  <si>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</si>
  <si>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</si>
  <si>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</si>
  <si>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</si>
  <si>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</si>
  <si>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</si>
  <si>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</si>
  <si>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</si>
  <si>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</si>
  <si>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</si>
  <si>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</si>
  <si>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</si>
  <si>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</si>
  <si>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</si>
  <si>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</si>
  <si>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</si>
  <si>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</si>
  <si>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</si>
  <si>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</si>
  <si>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</si>
  <si>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</si>
  <si>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</si>
  <si>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</si>
  <si>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</si>
  <si>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</si>
  <si>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</si>
  <si>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</si>
  <si>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</si>
  <si>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</si>
  <si>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</si>
  <si>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</si>
  <si>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</si>
  <si>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</si>
  <si>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</si>
  <si>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</si>
  <si>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</si>
  <si>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</si>
  <si>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</si>
  <si>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</si>
  <si>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</si>
  <si>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</si>
  <si>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</si>
  <si>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</si>
  <si>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</si>
  <si>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</si>
  <si>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</si>
  <si>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</si>
  <si>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</si>
  <si>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</si>
  <si>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</si>
  <si>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</si>
  <si>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</si>
  <si>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</si>
  <si>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</si>
  <si>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</si>
  <si>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</si>
  <si>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</si>
  <si>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</si>
  <si>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</si>
  <si>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</si>
  <si>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</si>
  <si>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</si>
  <si>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</si>
  <si>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</si>
  <si>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</si>
  <si>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</si>
  <si>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</si>
  <si>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</si>
  <si>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</si>
  <si>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</si>
  <si>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</si>
  <si>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</si>
  <si>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</si>
  <si>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</si>
  <si>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</si>
  <si>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</si>
  <si>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</si>
  <si>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</si>
  <si>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</si>
  <si>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</si>
  <si>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</si>
  <si>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</si>
  <si>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</si>
  <si>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</si>
  <si>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</si>
  <si>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</si>
  <si>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</si>
  <si>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</si>
  <si>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</si>
  <si>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</si>
  <si>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</si>
  <si>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</si>
  <si>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</si>
  <si>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</si>
  <si>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</si>
  <si>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</si>
  <si>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</si>
  <si>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</si>
  <si>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</si>
  <si>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</si>
  <si>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</si>
  <si>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</si>
  <si>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</si>
  <si>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</si>
  <si>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</si>
  <si>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</si>
  <si>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</si>
  <si>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</si>
  <si>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</si>
  <si>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</si>
  <si>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</si>
  <si>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</si>
  <si>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</si>
  <si>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</si>
  <si>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</si>
  <si>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</si>
  <si>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</si>
  <si>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</si>
  <si>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</si>
  <si>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</si>
  <si>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</si>
  <si>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</si>
  <si>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</si>
  <si>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</si>
  <si>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</si>
  <si>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</si>
  <si>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</si>
  <si>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</si>
  <si>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</si>
  <si>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</si>
  <si>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</si>
  <si>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</si>
  <si>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</si>
  <si>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</si>
  <si>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</si>
  <si>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</si>
  <si>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</si>
  <si>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</si>
  <si>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</si>
  <si>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</si>
  <si>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</si>
  <si>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</si>
  <si>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</si>
  <si>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</si>
  <si>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</si>
  <si>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</si>
  <si>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</si>
  <si>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</si>
  <si>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</si>
  <si>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</si>
  <si>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</si>
  <si>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</si>
  <si>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</si>
  <si>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</si>
  <si>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</si>
  <si>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</si>
  <si>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</si>
  <si>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</si>
  <si>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</si>
  <si>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</si>
  <si>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</si>
  <si>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</si>
  <si>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</si>
  <si>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</si>
  <si>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</si>
  <si>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</si>
  <si>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</si>
  <si>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</si>
  <si>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</si>
  <si>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</si>
  <si>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</si>
  <si>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</si>
  <si>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</si>
  <si>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</si>
  <si>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</si>
  <si>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</si>
  <si>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</si>
  <si>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</si>
  <si>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</si>
  <si>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</si>
  <si>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</si>
  <si>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</si>
  <si>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</si>
  <si>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</si>
  <si>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</si>
  <si>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</si>
  <si>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</si>
  <si>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</si>
  <si>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</si>
  <si>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</si>
  <si>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</si>
  <si>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</si>
  <si>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</si>
  <si>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</si>
  <si>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</si>
  <si>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</si>
  <si>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</si>
  <si>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</si>
  <si>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</si>
  <si>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</si>
  <si>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</si>
  <si>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</si>
  <si>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</si>
  <si>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</si>
  <si>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</si>
  <si>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</si>
  <si>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</si>
  <si>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</si>
  <si>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</si>
  <si>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</si>
  <si>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</si>
  <si>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</si>
  <si>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</si>
  <si>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</si>
  <si>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</si>
  <si>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</si>
  <si>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</si>
  <si>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</si>
  <si>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</si>
  <si>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</si>
  <si>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</si>
  <si>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</si>
  <si>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</si>
  <si>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</si>
  <si>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</si>
  <si>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</si>
  <si>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</si>
  <si>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</si>
  <si>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</si>
  <si>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</si>
  <si>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</si>
  <si>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</si>
  <si>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</si>
  <si>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</si>
  <si>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</si>
  <si>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</si>
  <si>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</si>
  <si>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</si>
  <si>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</si>
  <si>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</si>
  <si>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</si>
  <si>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</si>
  <si>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</si>
  <si>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</si>
  <si>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</si>
  <si>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</si>
  <si>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</si>
  <si>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</si>
  <si>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</si>
  <si>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</si>
  <si>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</si>
  <si>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</si>
  <si>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</si>
  <si>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</si>
  <si>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</si>
  <si>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</si>
  <si>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</si>
  <si>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</si>
  <si>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</si>
  <si>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</si>
  <si>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</si>
  <si>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</si>
  <si>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</si>
  <si>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</si>
  <si>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</si>
  <si>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</si>
  <si>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</si>
  <si>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</si>
  <si>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</si>
  <si>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</si>
  <si>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</si>
  <si>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</si>
  <si>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</si>
  <si>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</si>
  <si>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</si>
  <si>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</si>
  <si>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</si>
  <si>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</si>
  <si>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</si>
  <si>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</si>
  <si>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</si>
  <si>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</si>
  <si>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</si>
  <si>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</si>
  <si>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</si>
  <si>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</si>
  <si>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</si>
  <si>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</si>
  <si>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</si>
  <si>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</si>
  <si>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</si>
  <si>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</si>
  <si>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</si>
  <si>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</si>
  <si>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</si>
  <si>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</si>
  <si>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</si>
  <si>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</si>
  <si>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</si>
  <si>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</si>
  <si>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</si>
  <si>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</si>
  <si>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</si>
  <si>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</si>
  <si>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</si>
  <si>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</si>
  <si>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</si>
  <si>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</si>
  <si>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</si>
  <si>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</si>
  <si>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</si>
  <si>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</si>
  <si>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</si>
  <si>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</si>
  <si>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</si>
  <si>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</si>
  <si>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</si>
  <si>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</si>
  <si>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</si>
  <si>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</si>
  <si>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</si>
  <si>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</si>
  <si>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</si>
  <si>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</si>
  <si>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</si>
  <si>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</si>
  <si>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</si>
  <si>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</si>
  <si>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</si>
  <si>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</si>
  <si>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</si>
  <si>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</si>
  <si>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</si>
  <si>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</si>
  <si>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</si>
  <si>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</si>
  <si>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</si>
  <si>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</si>
  <si>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</si>
  <si>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</si>
  <si>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</si>
  <si>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</si>
  <si>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</si>
  <si>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</si>
  <si>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</si>
  <si>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</si>
  <si>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</si>
  <si>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</si>
  <si>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</si>
  <si>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</si>
  <si>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</si>
  <si>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</si>
  <si>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</si>
  <si>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</si>
  <si>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</si>
  <si>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</si>
  <si>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</si>
  <si>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</si>
  <si>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</si>
  <si>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</si>
  <si>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</si>
  <si>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</si>
  <si>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</si>
  <si>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</si>
  <si>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</si>
  <si>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</si>
  <si>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</si>
  <si>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</si>
  <si>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</si>
  <si>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</si>
  <si>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</si>
  <si>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</si>
  <si>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</si>
  <si>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</si>
  <si>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</si>
  <si>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</si>
  <si>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</si>
  <si>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</si>
  <si>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</si>
  <si>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</si>
  <si>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</si>
  <si>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</si>
  <si>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</si>
  <si>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</si>
  <si>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</si>
  <si>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</si>
  <si>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</si>
  <si>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</si>
  <si>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</si>
  <si>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</si>
  <si>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</si>
  <si>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</si>
  <si>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</si>
  <si>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</si>
  <si>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</si>
  <si>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</si>
  <si>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</si>
  <si>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</si>
  <si>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</si>
  <si>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</si>
  <si>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</si>
  <si>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</si>
  <si>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</si>
  <si>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</si>
  <si>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</si>
  <si>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</si>
  <si>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</si>
  <si>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</si>
  <si>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</si>
  <si>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</si>
  <si>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</si>
  <si>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</si>
  <si>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</si>
  <si>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</si>
  <si>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</si>
  <si>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</si>
  <si>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</si>
  <si>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</si>
  <si>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</si>
  <si>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</si>
  <si>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</si>
  <si>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</si>
  <si>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</si>
  <si>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</si>
  <si>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</si>
  <si>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</si>
  <si>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</si>
  <si>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</si>
  <si>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</si>
  <si>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</si>
  <si>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</si>
  <si>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</si>
  <si>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</si>
  <si>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</si>
  <si>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</si>
  <si>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</si>
  <si>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</si>
  <si>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</si>
  <si>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</si>
  <si>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</si>
  <si>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</si>
  <si>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</si>
  <si>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</si>
  <si>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</si>
  <si>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</si>
  <si>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</si>
  <si>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</si>
  <si>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</si>
  <si>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</si>
  <si>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</si>
  <si>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</si>
  <si>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</si>
  <si>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</si>
  <si>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</si>
  <si>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</si>
  <si>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</si>
  <si>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</si>
  <si>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</si>
  <si>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</si>
  <si>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</si>
  <si>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</si>
  <si>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</si>
  <si>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</si>
  <si>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</si>
  <si>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</si>
  <si>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</si>
  <si>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</si>
  <si>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</si>
  <si>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</si>
  <si>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</si>
  <si>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</si>
  <si>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</si>
  <si>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</si>
  <si>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</si>
  <si>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</si>
  <si>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</si>
  <si>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</si>
  <si>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</si>
  <si>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</si>
  <si>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</si>
  <si>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</si>
  <si>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</si>
  <si>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</si>
  <si>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</si>
  <si>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</si>
  <si>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</si>
  <si>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</si>
  <si>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</si>
  <si>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</si>
  <si>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</si>
  <si>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</si>
  <si>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</si>
  <si>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</si>
  <si>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</si>
  <si>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</si>
  <si>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</si>
  <si>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</si>
  <si>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</si>
  <si>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</si>
  <si>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</si>
  <si>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</si>
  <si>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</si>
  <si>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</si>
  <si>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</si>
  <si>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</si>
  <si>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</si>
  <si>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</si>
  <si>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</si>
  <si>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</si>
  <si>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</si>
  <si>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</si>
  <si>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</si>
  <si>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</si>
  <si>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</si>
  <si>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</si>
  <si>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</si>
  <si>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</si>
  <si>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</si>
  <si>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</si>
  <si>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</si>
  <si>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</si>
  <si>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</si>
  <si>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</si>
  <si>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</si>
  <si>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</si>
  <si>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</si>
  <si>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</si>
  <si>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</si>
  <si>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</si>
  <si>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</si>
  <si>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</si>
  <si>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</si>
  <si>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</si>
  <si>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</si>
  <si>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</si>
  <si>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</si>
  <si>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</si>
  <si>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</si>
  <si>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</si>
  <si>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</si>
  <si>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</si>
  <si>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</si>
  <si>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</si>
  <si>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</si>
  <si>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</si>
  <si>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</si>
  <si>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</si>
  <si>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</si>
  <si>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</si>
  <si>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</si>
  <si>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</si>
  <si>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</si>
  <si>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</si>
  <si>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</si>
  <si>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</si>
  <si>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</si>
  <si>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</si>
  <si>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</si>
  <si>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</si>
  <si>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</si>
  <si>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</si>
  <si>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</si>
  <si>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</si>
  <si>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</si>
  <si>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</si>
  <si>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</si>
  <si>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</si>
  <si>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</si>
  <si>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</si>
  <si>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</si>
  <si>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</si>
  <si>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</si>
  <si>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</si>
  <si>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</si>
  <si>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</si>
  <si>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</si>
  <si>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</si>
  <si>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</si>
  <si>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</si>
  <si>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</si>
  <si>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</si>
  <si>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</si>
  <si>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</si>
  <si>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</si>
  <si>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</si>
  <si>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</si>
  <si>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</si>
  <si>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</si>
  <si>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</si>
  <si>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</si>
  <si>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</si>
  <si>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</si>
  <si>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</si>
  <si>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</si>
  <si>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</si>
  <si>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</si>
  <si>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</si>
  <si>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</si>
  <si>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</si>
  <si>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</si>
  <si>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</si>
  <si>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</si>
  <si>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</si>
  <si>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</si>
  <si>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</si>
  <si>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</si>
  <si>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</si>
  <si>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</si>
  <si>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</si>
  <si>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</si>
  <si>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</si>
  <si>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</si>
  <si>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</si>
  <si>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</si>
  <si>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</si>
  <si>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</si>
  <si>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</si>
  <si>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</si>
  <si>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</si>
  <si>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</si>
  <si>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</si>
  <si>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</si>
  <si>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</si>
  <si>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</si>
  <si>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</si>
  <si>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</si>
  <si>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</si>
  <si>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</si>
  <si>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</si>
  <si>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</si>
  <si>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</si>
  <si>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</si>
  <si>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</si>
  <si>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</si>
  <si>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</si>
  <si>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</si>
  <si>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</si>
  <si>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</si>
  <si>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</si>
  <si>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</si>
  <si>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</si>
  <si>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</si>
  <si>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</si>
  <si>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</si>
  <si>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</si>
  <si>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</si>
  <si>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</si>
  <si>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</si>
  <si>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</si>
  <si>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</si>
  <si>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</si>
  <si>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</si>
  <si>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</si>
  <si>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</si>
  <si>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</si>
  <si>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</si>
  <si>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</si>
  <si>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</si>
  <si>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</si>
  <si>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</si>
  <si>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</si>
  <si>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</si>
  <si>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</si>
  <si>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</si>
  <si>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</si>
  <si>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</si>
  <si>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</si>
  <si>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</si>
  <si>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</si>
  <si>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</si>
  <si>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</si>
  <si>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</si>
  <si>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</si>
  <si>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</si>
  <si>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</si>
  <si>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</si>
  <si>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</si>
  <si>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</si>
  <si>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</si>
  <si>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</si>
  <si>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</si>
  <si>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</si>
  <si>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</si>
  <si>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</si>
  <si>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</si>
  <si>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</si>
  <si>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</si>
  <si>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</si>
  <si>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</si>
  <si>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</si>
  <si>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</si>
  <si>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</si>
  <si>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</si>
  <si>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</si>
  <si>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</si>
  <si>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</si>
  <si>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</si>
  <si>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</si>
  <si>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</si>
  <si>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</si>
  <si>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</si>
  <si>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</si>
  <si>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</si>
  <si>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</si>
  <si>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</si>
  <si>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</si>
  <si>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</si>
  <si>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</si>
  <si>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</si>
  <si>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</si>
  <si>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</si>
  <si>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</si>
  <si>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</si>
  <si>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</si>
  <si>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</si>
  <si>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</si>
  <si>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</si>
  <si>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</si>
  <si>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</si>
  <si>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</si>
  <si>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</si>
  <si>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</si>
  <si>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</si>
  <si>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</si>
  <si>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</si>
  <si>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</si>
  <si>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</si>
  <si>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</si>
  <si>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</si>
  <si>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</si>
  <si>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</si>
  <si>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</si>
  <si>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</si>
  <si>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</si>
  <si>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</si>
  <si>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</si>
  <si>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</si>
  <si>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</si>
  <si>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</si>
  <si>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</si>
  <si>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</si>
  <si>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</si>
  <si>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</si>
  <si>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</si>
  <si>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</si>
  <si>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</si>
  <si>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</si>
  <si>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</si>
  <si>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</si>
  <si>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</si>
  <si>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</si>
  <si>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</si>
  <si>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</si>
  <si>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</si>
  <si>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</si>
  <si>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</si>
  <si>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</si>
  <si>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</si>
  <si>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</si>
  <si>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</si>
  <si>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</si>
  <si>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</si>
  <si>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</si>
  <si>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</si>
  <si>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</si>
  <si>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</si>
  <si>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</si>
  <si>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</si>
  <si>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</si>
  <si>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</si>
  <si>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</si>
  <si>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</si>
  <si>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</si>
  <si>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</si>
  <si>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</si>
  <si>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</si>
  <si>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</si>
  <si>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</si>
  <si>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</si>
  <si>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</si>
  <si>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</si>
  <si>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</si>
  <si>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</si>
  <si>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</si>
  <si>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</si>
  <si>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</si>
  <si>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</si>
  <si>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</si>
  <si>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</si>
  <si>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</si>
  <si>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</si>
  <si>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</si>
  <si>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</si>
  <si>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</si>
  <si>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</si>
  <si>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</si>
  <si>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</si>
  <si>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</si>
  <si>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</si>
  <si>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</si>
  <si>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</si>
  <si>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</si>
  <si>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</si>
  <si>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</si>
  <si>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</si>
  <si>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</si>
  <si>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</si>
  <si>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</si>
  <si>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</si>
  <si>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</si>
  <si>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</si>
  <si>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</si>
  <si>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</si>
  <si>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</si>
  <si>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</si>
  <si>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</si>
  <si>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</si>
  <si>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</si>
  <si>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</si>
  <si>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</si>
  <si>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</si>
  <si>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</si>
  <si>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</si>
  <si>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</si>
  <si>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</si>
  <si>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</si>
  <si>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</si>
  <si>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</si>
  <si>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</si>
  <si>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</si>
  <si>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</si>
  <si>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</si>
  <si>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</si>
  <si>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</si>
  <si>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</si>
  <si>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</si>
  <si>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</si>
  <si>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</si>
  <si>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</si>
  <si>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</si>
  <si>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</si>
  <si>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</si>
  <si>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</si>
  <si>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</si>
  <si>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</si>
  <si>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</si>
  <si>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</si>
  <si>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</si>
  <si>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</si>
  <si>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</si>
  <si>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</si>
  <si>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</si>
  <si>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</si>
  <si>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</si>
  <si>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</si>
  <si>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</si>
  <si>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</si>
  <si>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</si>
  <si>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</si>
  <si>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</si>
  <si>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</si>
  <si>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</si>
  <si>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</si>
  <si>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</si>
  <si>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</si>
  <si>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</si>
  <si>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</si>
  <si>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</si>
  <si>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</si>
  <si>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</si>
  <si>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</si>
  <si>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</si>
  <si>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</si>
  <si>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</si>
  <si>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</si>
  <si>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</si>
  <si>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</si>
  <si>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</si>
  <si>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</si>
  <si>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</si>
  <si>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</si>
  <si>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</si>
  <si>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</si>
  <si>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</si>
  <si>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</si>
  <si>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</si>
  <si>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</si>
  <si>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</si>
  <si>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</si>
  <si>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</si>
  <si>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</si>
  <si>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</si>
  <si>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</si>
  <si>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</si>
  <si>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</si>
  <si>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</si>
  <si>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</si>
  <si>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</si>
  <si>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</si>
  <si>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</si>
  <si>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</si>
  <si>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</si>
  <si>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</si>
  <si>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</si>
  <si>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</si>
  <si>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</si>
  <si>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</si>
  <si>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</si>
  <si>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</si>
  <si>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</si>
  <si>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</si>
  <si>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</si>
  <si>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</si>
  <si>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</si>
  <si>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</si>
  <si>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</si>
  <si>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</si>
  <si>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</si>
  <si>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</si>
  <si>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</si>
  <si>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</si>
  <si>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</si>
  <si>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</si>
  <si>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</si>
  <si>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</si>
  <si>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</si>
  <si>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</si>
  <si>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</si>
  <si>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</si>
  <si>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</si>
  <si>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</si>
  <si>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</si>
  <si>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</si>
  <si>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</si>
  <si>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</si>
  <si>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</si>
  <si>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</si>
  <si>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</si>
  <si>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</si>
  <si>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</si>
  <si>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</si>
  <si>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</si>
  <si>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</si>
  <si>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</si>
  <si>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</si>
  <si>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</si>
  <si>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</si>
  <si>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</si>
  <si>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</si>
  <si>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</si>
  <si>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</si>
  <si>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</si>
  <si>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</si>
  <si>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</si>
  <si>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</si>
  <si>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</si>
  <si>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</si>
  <si>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</si>
  <si>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</si>
  <si>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</si>
  <si>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</si>
  <si>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</si>
  <si>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</si>
  <si>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</si>
  <si>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</si>
  <si>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</si>
  <si>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</si>
  <si>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</si>
  <si>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</si>
  <si>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</si>
  <si>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</si>
  <si>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</si>
  <si>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</si>
  <si>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</si>
  <si>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</si>
  <si>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</si>
  <si>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</si>
  <si>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</si>
  <si>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</si>
  <si>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</si>
  <si>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</si>
  <si>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</si>
  <si>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</si>
  <si>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</si>
  <si>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</si>
  <si>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</si>
  <si>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</si>
  <si>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</si>
  <si>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</si>
  <si>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</si>
  <si>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</si>
  <si>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</si>
  <si>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</si>
  <si>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</si>
  <si>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</si>
  <si>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</si>
  <si>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</si>
  <si>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</si>
  <si>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</si>
  <si>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</si>
  <si>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</si>
  <si>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</si>
  <si>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</si>
  <si>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</si>
  <si>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</si>
  <si>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</si>
  <si>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</si>
  <si>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</si>
  <si>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</si>
  <si>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</si>
  <si>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</si>
  <si>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</si>
  <si>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</si>
  <si>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</si>
  <si>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</si>
  <si>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</si>
  <si>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</si>
  <si>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</si>
  <si>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</si>
  <si>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</si>
  <si>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</si>
  <si>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</si>
  <si>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</si>
  <si>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</si>
  <si>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</si>
  <si>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</si>
  <si>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</si>
  <si>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</si>
  <si>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</si>
  <si>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</si>
  <si>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</si>
  <si>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</si>
  <si>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</si>
  <si>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</si>
  <si>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</si>
  <si>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</si>
  <si>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</si>
  <si>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</si>
  <si>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</si>
  <si>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</si>
  <si>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</si>
  <si>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</si>
  <si>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</si>
  <si>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</si>
  <si>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</si>
  <si>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</si>
  <si>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</si>
  <si>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</si>
  <si>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</si>
  <si>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</si>
  <si>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</si>
  <si>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</si>
  <si>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</si>
  <si>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</si>
  <si>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</si>
  <si>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</si>
  <si>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</si>
  <si>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</si>
  <si>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</si>
  <si>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</si>
  <si>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</si>
  <si>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</si>
  <si>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</si>
  <si>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</si>
  <si>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</si>
  <si>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</si>
  <si>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</si>
  <si>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</si>
  <si>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</si>
  <si>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</si>
  <si>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</si>
  <si>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</si>
  <si>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</si>
  <si>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</si>
  <si>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</si>
  <si>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</si>
  <si>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</si>
  <si>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</si>
  <si>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</si>
  <si>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</si>
  <si>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</si>
  <si>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</si>
  <si>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</si>
  <si>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</si>
  <si>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</si>
  <si>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</si>
  <si>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</si>
  <si>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</si>
  <si>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</si>
  <si>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</si>
  <si>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</si>
  <si>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</si>
  <si>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</si>
  <si>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</si>
  <si>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</si>
  <si>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</si>
  <si>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</si>
  <si>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</si>
  <si>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</si>
  <si>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</si>
  <si>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</si>
  <si>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</si>
  <si>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</si>
  <si>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</si>
  <si>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</si>
  <si>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</si>
  <si>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</si>
  <si>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</si>
  <si>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</si>
  <si>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</si>
  <si>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</si>
  <si>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</si>
  <si>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</si>
  <si>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</si>
  <si>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</si>
  <si>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</si>
  <si>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</si>
  <si>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</si>
  <si>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</si>
  <si>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</si>
  <si>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</si>
  <si>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</si>
  <si>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</si>
  <si>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</si>
  <si>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</si>
  <si>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</si>
  <si>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</si>
  <si>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</si>
  <si>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</si>
  <si>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</si>
  <si>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</si>
  <si>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</si>
  <si>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</si>
  <si>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</si>
  <si>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</si>
  <si>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</si>
  <si>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</si>
  <si>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</si>
  <si>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</si>
  <si>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</si>
  <si>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</si>
  <si>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</si>
  <si>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</si>
  <si>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</si>
  <si>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</si>
  <si>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</si>
  <si>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</si>
  <si>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</si>
  <si>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</si>
  <si>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</si>
  <si>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</si>
  <si>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</si>
  <si>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</si>
  <si>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</si>
  <si>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</si>
  <si>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</si>
  <si>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</si>
  <si>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</si>
  <si>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</si>
  <si>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</si>
  <si>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</si>
  <si>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</si>
  <si>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</si>
  <si>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</si>
  <si>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</si>
  <si>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</si>
  <si>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</si>
  <si>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</si>
  <si>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</si>
  <si>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</si>
  <si>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</si>
  <si>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</si>
  <si>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</si>
  <si>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</si>
  <si>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</si>
  <si>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</si>
  <si>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</si>
  <si>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</si>
  <si>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</si>
  <si>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</si>
  <si>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</si>
  <si>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</si>
  <si>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</si>
  <si>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</si>
  <si>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</si>
  <si>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</si>
  <si>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</si>
  <si>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</si>
  <si>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</si>
  <si>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</si>
  <si>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</si>
  <si>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</si>
  <si>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</si>
  <si>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</si>
  <si>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</si>
  <si>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</si>
  <si>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</si>
  <si>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</si>
  <si>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</si>
  <si>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</si>
  <si>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</si>
  <si>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</si>
  <si>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</si>
  <si>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</si>
  <si>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</si>
  <si>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</si>
  <si>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</si>
  <si>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</si>
  <si>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</si>
  <si>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</si>
  <si>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</si>
  <si>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</si>
  <si>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</si>
  <si>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</si>
  <si>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</si>
  <si>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</si>
  <si>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</si>
  <si>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</si>
  <si>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</si>
  <si>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</si>
  <si>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</si>
  <si>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</si>
  <si>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</si>
  <si>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</si>
  <si>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</si>
  <si>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</si>
  <si>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</si>
  <si>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</si>
  <si>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</si>
  <si>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</si>
  <si>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</si>
  <si>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</si>
  <si>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</si>
  <si>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</si>
  <si>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</si>
  <si>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</si>
  <si>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</si>
  <si>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</si>
  <si>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</si>
  <si>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</si>
  <si>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</si>
  <si>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</si>
  <si>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</si>
  <si>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</si>
  <si>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</si>
  <si>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</si>
  <si>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</si>
  <si>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</si>
  <si>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</si>
  <si>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</si>
  <si>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</si>
  <si>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</si>
  <si>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</si>
  <si>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</si>
  <si>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</si>
  <si>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</si>
  <si>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</si>
  <si>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</si>
  <si>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</si>
  <si>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</si>
  <si>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</si>
  <si>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</si>
  <si>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</si>
  <si>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</si>
  <si>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</si>
  <si>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</si>
  <si>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</si>
  <si>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</si>
  <si>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</si>
  <si>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</si>
  <si>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</si>
  <si>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</si>
  <si>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</si>
  <si>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</si>
  <si>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</si>
  <si>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</si>
  <si>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</si>
  <si>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</si>
  <si>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</si>
  <si>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</si>
  <si>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</si>
  <si>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</si>
  <si>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</si>
  <si>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</si>
  <si>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</si>
  <si>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</si>
  <si>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</si>
  <si>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</si>
  <si>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</si>
  <si>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</si>
  <si>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</si>
  <si>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</si>
  <si>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</si>
  <si>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</si>
  <si>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</si>
  <si>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</si>
  <si>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</si>
  <si>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</si>
  <si>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</si>
  <si>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</si>
  <si>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</si>
  <si>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</si>
  <si>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</si>
  <si>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</si>
  <si>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</si>
  <si>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</si>
  <si>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</si>
  <si>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</si>
  <si>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</si>
  <si>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</si>
  <si>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</si>
  <si>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</si>
  <si>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</si>
  <si>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</si>
  <si>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</si>
  <si>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</si>
  <si>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</si>
  <si>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</si>
  <si>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</si>
  <si>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</si>
  <si>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</si>
  <si>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</si>
  <si>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</si>
  <si>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</si>
  <si>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</si>
  <si>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</si>
  <si>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</si>
  <si>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</si>
  <si>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</si>
  <si>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</si>
  <si>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</si>
  <si>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</si>
  <si>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</si>
  <si>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</si>
  <si>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</si>
  <si>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</si>
  <si>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</si>
  <si>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</si>
  <si>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</si>
  <si>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</si>
  <si>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</si>
  <si>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</si>
  <si>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</si>
  <si>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</si>
  <si>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</si>
  <si>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</si>
  <si>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</si>
  <si>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</si>
  <si>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</si>
  <si>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</si>
  <si>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</si>
  <si>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</si>
  <si>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</si>
  <si>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</si>
  <si>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</si>
  <si>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</si>
  <si>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</si>
  <si>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</si>
  <si>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</si>
  <si>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</si>
  <si>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</si>
  <si>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</si>
  <si>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</si>
  <si>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</si>
  <si>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</si>
  <si>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</si>
  <si>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</si>
  <si>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</si>
  <si>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</si>
  <si>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</si>
  <si>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</si>
  <si>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</si>
  <si>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</si>
  <si>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</si>
  <si>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</si>
  <si>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</si>
  <si>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</si>
  <si>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</si>
  <si>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</si>
  <si>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</si>
  <si>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</si>
  <si>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</si>
  <si>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</si>
  <si>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</si>
  <si>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</si>
  <si>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</si>
  <si>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</si>
  <si>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</si>
  <si>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</si>
  <si>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</si>
  <si>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</si>
  <si>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</si>
  <si>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</si>
  <si>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</si>
  <si>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</si>
  <si>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</si>
  <si>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</si>
  <si>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</si>
  <si>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</si>
  <si>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</si>
  <si>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</si>
  <si>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</si>
  <si>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</si>
  <si>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</si>
  <si>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</si>
  <si>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</si>
  <si>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</si>
  <si>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</si>
  <si>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</si>
  <si>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</si>
  <si>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</si>
  <si>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</si>
  <si>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</si>
  <si>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</si>
  <si>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</si>
  <si>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</si>
  <si>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</si>
  <si>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</si>
  <si>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</si>
  <si>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</si>
  <si>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</si>
  <si>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</si>
  <si>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</si>
  <si>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</si>
  <si>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</si>
  <si>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</si>
  <si>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</si>
  <si>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</si>
  <si>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</si>
  <si>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</si>
  <si>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</si>
  <si>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</si>
  <si>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</si>
  <si>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</si>
  <si>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</si>
  <si>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</si>
  <si>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</si>
  <si>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</si>
  <si>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</si>
  <si>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</si>
  <si>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</si>
  <si>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</si>
  <si>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</si>
  <si>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</si>
  <si>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</si>
  <si>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</si>
  <si>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</si>
  <si>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</si>
  <si>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</si>
  <si>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</si>
  <si>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</si>
  <si>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</si>
  <si>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</si>
  <si>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</si>
  <si>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</si>
  <si>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</si>
  <si>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</si>
  <si>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</si>
  <si>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</si>
  <si>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</si>
  <si>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</si>
  <si>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</si>
  <si>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</si>
  <si>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</si>
  <si>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</si>
  <si>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</si>
  <si>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</si>
  <si>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</si>
  <si>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</si>
  <si>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</si>
  <si>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</si>
  <si>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</si>
  <si>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</si>
  <si>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</si>
  <si>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</si>
  <si>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</si>
  <si>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</si>
  <si>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</si>
  <si>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</si>
  <si>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</si>
  <si>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</si>
  <si>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</si>
  <si>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</si>
  <si>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</si>
  <si>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</si>
  <si>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</si>
  <si>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</si>
  <si>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</si>
  <si>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</si>
  <si>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</si>
  <si>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</si>
  <si>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</si>
  <si>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</si>
  <si>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</si>
  <si>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</si>
  <si>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</si>
  <si>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</si>
  <si>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</si>
  <si>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</si>
  <si>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</si>
  <si>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</si>
  <si>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</si>
  <si>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</si>
  <si>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</si>
  <si>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</si>
  <si>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</si>
  <si>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</si>
  <si>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</si>
  <si>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</si>
  <si>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</si>
  <si>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</si>
  <si>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</si>
  <si>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</si>
  <si>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</si>
  <si>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</si>
  <si>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</si>
  <si>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</si>
  <si>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</si>
  <si>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</si>
  <si>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</si>
  <si>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</si>
  <si>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</si>
  <si>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</si>
  <si>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</si>
  <si>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</si>
  <si>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</si>
  <si>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</si>
  <si>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</si>
  <si>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</si>
  <si>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</si>
  <si>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</si>
  <si>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</si>
  <si>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</si>
  <si>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</si>
  <si>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</si>
  <si>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</si>
  <si>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</si>
  <si>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</si>
  <si>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</si>
  <si>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</si>
  <si>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</si>
  <si>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</si>
  <si>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</si>
  <si>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</si>
  <si>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</si>
  <si>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</si>
  <si>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</si>
  <si>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</si>
  <si>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</si>
  <si>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</si>
  <si>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</si>
  <si>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</si>
  <si>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</si>
  <si>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</si>
  <si>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</si>
  <si>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</si>
  <si>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</si>
  <si>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</si>
  <si>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</si>
  <si>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</si>
  <si>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</si>
  <si>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</si>
  <si>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</si>
  <si>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</si>
  <si>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</si>
  <si>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</si>
  <si>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</si>
  <si>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</si>
  <si>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</si>
  <si>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</si>
  <si>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</si>
  <si>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</si>
  <si>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</si>
  <si>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</si>
  <si>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</si>
  <si>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</si>
  <si>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</si>
  <si>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</si>
  <si>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</si>
  <si>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</si>
  <si>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</si>
  <si>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</si>
  <si>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</si>
  <si>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</si>
  <si>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</si>
  <si>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</si>
  <si>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</si>
  <si>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</si>
  <si>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</si>
  <si>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</si>
  <si>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</si>
  <si>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</si>
  <si>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</si>
  <si>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</si>
  <si>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</si>
  <si>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</si>
  <si>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</si>
  <si>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</si>
  <si>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</si>
  <si>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</si>
  <si>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</si>
  <si>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</si>
  <si>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</si>
  <si>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</si>
  <si>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</si>
  <si>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</si>
  <si>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</si>
  <si>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</si>
  <si>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</si>
  <si>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</si>
  <si>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</si>
  <si>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</si>
  <si>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</si>
  <si>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</si>
  <si>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</si>
  <si>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</si>
  <si>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</si>
  <si>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</si>
  <si>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</si>
  <si>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</si>
  <si>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</si>
  <si>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</si>
  <si>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</si>
  <si>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</si>
  <si>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</si>
  <si>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</si>
  <si>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</si>
  <si>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</si>
  <si>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</si>
  <si>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</si>
  <si>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</si>
  <si>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</si>
  <si>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</si>
  <si>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</si>
  <si>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</si>
  <si>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</si>
  <si>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</si>
  <si>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</si>
  <si>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</si>
  <si>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</si>
  <si>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</si>
  <si>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</si>
  <si>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</si>
  <si>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</si>
  <si>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</si>
  <si>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</si>
  <si>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</si>
  <si>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</si>
  <si>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</si>
  <si>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</si>
  <si>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</si>
  <si>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</si>
  <si>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</si>
  <si>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</si>
  <si>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</si>
  <si>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</si>
  <si>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</si>
  <si>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</si>
  <si>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</si>
  <si>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</si>
  <si>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</si>
  <si>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</si>
  <si>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</si>
  <si>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</si>
  <si>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</si>
  <si>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</si>
  <si>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</si>
  <si>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</si>
  <si>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</si>
  <si>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</si>
  <si>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</si>
  <si>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</si>
  <si>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</si>
  <si>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</si>
  <si>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</si>
  <si>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</si>
  <si>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</si>
  <si>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</si>
  <si>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</si>
  <si>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</si>
  <si>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</si>
  <si>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</si>
  <si>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</si>
  <si>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</si>
  <si>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</si>
  <si>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</si>
  <si>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</si>
  <si>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</si>
  <si>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</si>
  <si>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</si>
  <si>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</si>
  <si>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</si>
  <si>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</si>
  <si>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</si>
  <si>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</si>
  <si>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</si>
  <si>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</si>
  <si>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</si>
  <si>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</si>
  <si>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</si>
  <si>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</si>
  <si>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</si>
  <si>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</si>
  <si>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</si>
  <si>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</si>
  <si>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</si>
  <si>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</si>
  <si>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</si>
  <si>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</si>
  <si>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</si>
  <si>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</si>
  <si>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</si>
  <si>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</si>
  <si>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</si>
  <si>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</si>
  <si>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</si>
  <si>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</si>
  <si>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</si>
  <si>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</si>
  <si>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</si>
  <si>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</si>
  <si>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</si>
  <si>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</si>
  <si>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</si>
  <si>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</si>
  <si>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</si>
  <si>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</si>
  <si>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</si>
  <si>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</si>
  <si>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</si>
  <si>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</si>
  <si>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</si>
  <si>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</si>
  <si>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</si>
  <si>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</si>
  <si>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</si>
  <si>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</si>
  <si>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</si>
  <si>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</si>
  <si>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</si>
  <si>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</si>
  <si>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</si>
  <si>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</si>
  <si>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</si>
  <si>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</si>
  <si>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</si>
  <si>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</si>
  <si>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</si>
  <si>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</si>
  <si>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</si>
  <si>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</si>
  <si>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</si>
  <si>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</si>
  <si>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</si>
  <si>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</si>
  <si>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</si>
  <si>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</si>
  <si>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</si>
  <si>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</si>
  <si>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</si>
  <si>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</si>
  <si>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</si>
  <si>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</si>
  <si>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</si>
  <si>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</si>
  <si>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</si>
  <si>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</si>
  <si>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</si>
  <si>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</si>
  <si>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</si>
  <si>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</si>
  <si>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</si>
  <si>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</si>
  <si>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</si>
  <si>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</si>
  <si>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</si>
  <si>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</si>
  <si>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</si>
  <si>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</si>
  <si>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</si>
  <si>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</si>
  <si>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</si>
  <si>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</si>
  <si>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</si>
  <si>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</si>
  <si>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</si>
  <si>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</si>
  <si>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</si>
  <si>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</si>
  <si>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</si>
  <si>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</si>
  <si>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</si>
  <si>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</si>
  <si>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</si>
  <si>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</si>
  <si>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</si>
  <si>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</si>
  <si>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</si>
  <si>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</si>
  <si>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</si>
  <si>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</si>
  <si>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</si>
  <si>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</si>
  <si>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</si>
  <si>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</si>
  <si>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</si>
  <si>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</si>
  <si>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</si>
  <si>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</si>
  <si>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</si>
  <si>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</si>
  <si>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</si>
  <si>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</si>
  <si>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</si>
  <si>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</si>
  <si>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</si>
  <si>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</si>
  <si>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</si>
  <si>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</si>
  <si>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</si>
  <si>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</si>
  <si>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</si>
  <si>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</si>
  <si>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</si>
  <si>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</si>
  <si>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</si>
  <si>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</si>
  <si>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</si>
  <si>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</si>
  <si>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</si>
  <si>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</si>
  <si>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</si>
  <si>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</si>
  <si>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</si>
  <si>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</si>
  <si>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</si>
  <si>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</si>
  <si>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</si>
  <si>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</si>
  <si>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</si>
  <si>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</si>
  <si>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</si>
  <si>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</si>
  <si>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</si>
  <si>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</si>
  <si>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</si>
  <si>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</si>
  <si>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</si>
  <si>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</si>
  <si>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</si>
  <si>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</si>
  <si>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</si>
  <si>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</si>
  <si>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</si>
  <si>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</si>
  <si>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</si>
  <si>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</si>
  <si>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</si>
  <si>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</si>
  <si>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</si>
  <si>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</si>
  <si>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</si>
  <si>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</si>
  <si>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</si>
  <si>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</si>
  <si>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</si>
  <si>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</si>
  <si>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</si>
  <si>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</si>
  <si>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</si>
  <si>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</si>
  <si>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</si>
  <si>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</si>
  <si>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</si>
  <si>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</si>
  <si>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</si>
  <si>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</si>
  <si>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</si>
  <si>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</si>
  <si>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</si>
  <si>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</si>
  <si>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</si>
  <si>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</si>
  <si>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</si>
  <si>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</si>
  <si>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</si>
  <si>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</si>
  <si>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</si>
  <si>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</si>
  <si>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</si>
  <si>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</si>
  <si>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</si>
  <si>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</si>
  <si>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</si>
  <si>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</si>
  <si>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</si>
  <si>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</si>
  <si>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</si>
  <si>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</si>
  <si>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</si>
  <si>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</si>
  <si>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</si>
  <si>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</si>
  <si>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</si>
  <si>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</si>
  <si>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</si>
  <si>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</si>
  <si>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</si>
  <si>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</si>
  <si>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</si>
  <si>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</si>
  <si>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</si>
  <si>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</si>
  <si>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</si>
  <si>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</si>
  <si>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</si>
  <si>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</si>
  <si>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</si>
  <si>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</si>
  <si>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</si>
  <si>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</si>
  <si>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</si>
  <si>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</si>
  <si>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</si>
  <si>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</si>
  <si>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</si>
  <si>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</si>
  <si>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</si>
  <si>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</si>
  <si>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</si>
  <si>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</si>
  <si>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</si>
  <si>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</si>
  <si>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</si>
  <si>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</si>
  <si>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</si>
  <si>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</si>
  <si>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</si>
  <si>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</si>
  <si>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</si>
  <si>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</si>
  <si>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</si>
  <si>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</si>
  <si>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</si>
  <si>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</si>
  <si>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</si>
  <si>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</si>
  <si>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</si>
  <si>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</si>
  <si>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</si>
  <si>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</si>
  <si>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</si>
  <si>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</si>
  <si>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</si>
  <si>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</si>
  <si>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</si>
  <si>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</si>
  <si>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</si>
  <si>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</si>
  <si>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</si>
  <si>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</si>
  <si>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</si>
  <si>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</si>
  <si>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</si>
  <si>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</si>
  <si>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</si>
  <si>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</si>
  <si>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</si>
  <si>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</si>
  <si>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</si>
  <si>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</si>
  <si>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</si>
  <si>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</si>
  <si>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</si>
  <si>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</si>
  <si>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</si>
  <si>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</si>
  <si>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</si>
  <si>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</si>
  <si>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</si>
  <si>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</si>
  <si>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</si>
  <si>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</si>
  <si>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</si>
  <si>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</si>
  <si>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</si>
  <si>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</si>
  <si>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</si>
  <si>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</si>
  <si>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</si>
  <si>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</si>
  <si>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</si>
  <si>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</si>
  <si>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</si>
  <si>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</si>
  <si>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</si>
  <si>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</si>
  <si>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</si>
  <si>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</si>
  <si>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</si>
  <si>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</si>
  <si>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</si>
  <si>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</si>
  <si>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</si>
  <si>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</si>
  <si>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</si>
  <si>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</si>
  <si>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</si>
  <si>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</si>
  <si>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</si>
  <si>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</si>
  <si>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</si>
  <si>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</si>
  <si>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</si>
  <si>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</si>
  <si>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</si>
  <si>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</si>
  <si>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</si>
  <si>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</si>
  <si>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</si>
  <si>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</si>
  <si>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</si>
  <si>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</si>
  <si>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</si>
  <si>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</si>
  <si>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</si>
  <si>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</si>
  <si>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</si>
  <si>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</si>
  <si>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</si>
  <si>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</si>
  <si>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</si>
  <si>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</si>
  <si>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</si>
  <si>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</si>
  <si>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</si>
  <si>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</si>
  <si>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</si>
  <si>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</si>
  <si>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</si>
  <si>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</si>
  <si>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</si>
  <si>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</si>
  <si>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</si>
  <si>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</si>
  <si>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</si>
  <si>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</si>
  <si>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</si>
  <si>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</si>
  <si>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</si>
  <si>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</si>
  <si>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</si>
  <si>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</si>
  <si>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</si>
  <si>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</si>
  <si>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</si>
  <si>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</si>
  <si>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</si>
  <si>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</si>
  <si>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</si>
  <si>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</si>
  <si>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</si>
  <si>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</si>
  <si>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</si>
  <si>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</si>
  <si>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</si>
  <si>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</si>
  <si>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</si>
  <si>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</si>
  <si>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</si>
  <si>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</si>
  <si>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</si>
  <si>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</si>
  <si>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</si>
  <si>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</si>
  <si>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</si>
  <si>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</si>
  <si>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</si>
  <si>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</si>
  <si>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</si>
  <si>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</si>
  <si>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</si>
  <si>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</si>
  <si>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</si>
  <si>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</si>
  <si>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</si>
  <si>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</si>
  <si>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</si>
  <si>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</si>
  <si>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</si>
  <si>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</si>
  <si>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</si>
  <si>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</si>
  <si>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</si>
  <si>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</si>
  <si>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</si>
  <si>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</si>
  <si>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</si>
  <si>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</si>
  <si>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</si>
  <si>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</si>
  <si>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</si>
  <si>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</si>
  <si>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</si>
  <si>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</si>
  <si>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</si>
  <si>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</si>
  <si>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</si>
  <si>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</si>
  <si>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</si>
  <si>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</si>
  <si>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</si>
  <si>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</si>
  <si>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</si>
  <si>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</si>
  <si>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</si>
  <si>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</si>
  <si>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</si>
  <si>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</si>
  <si>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</si>
  <si>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</si>
  <si>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</si>
  <si>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</si>
  <si>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</si>
  <si>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</si>
  <si>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</si>
  <si>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</si>
  <si>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</si>
  <si>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</si>
  <si>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</si>
  <si>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</si>
  <si>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</si>
  <si>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</si>
  <si>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</si>
  <si>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</si>
  <si>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</si>
  <si>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</si>
  <si>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</si>
  <si>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</si>
  <si>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</si>
  <si>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</si>
  <si>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</si>
  <si>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</si>
  <si>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</si>
  <si>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</si>
  <si>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</si>
  <si>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</si>
  <si>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</si>
  <si>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</si>
  <si>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</si>
  <si>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</si>
  <si>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</si>
  <si>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</si>
  <si>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</si>
  <si>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</si>
  <si>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</si>
  <si>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</si>
  <si>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</si>
  <si>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</si>
  <si>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</si>
  <si>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</si>
  <si>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</si>
  <si>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</si>
  <si>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</si>
  <si>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</si>
  <si>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</si>
  <si>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</si>
  <si>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</si>
  <si>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</si>
  <si>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</si>
  <si>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</si>
  <si>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</si>
  <si>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</si>
  <si>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</si>
  <si>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</si>
  <si>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</si>
  <si>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</si>
  <si>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</si>
  <si>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</si>
  <si>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</si>
  <si>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</si>
  <si>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</si>
  <si>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</si>
  <si>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</si>
  <si>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</si>
  <si>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</si>
  <si>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</si>
  <si>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</si>
  <si>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</si>
  <si>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</si>
  <si>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</si>
  <si>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</si>
  <si>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</si>
  <si>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</si>
  <si>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</si>
  <si>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</si>
  <si>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</si>
  <si>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</si>
  <si>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</si>
  <si>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</si>
  <si>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</si>
  <si>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</si>
  <si>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</si>
  <si>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</si>
  <si>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</si>
  <si>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</si>
  <si>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</si>
  <si>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</si>
  <si>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</si>
  <si>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</si>
  <si>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</si>
  <si>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</si>
  <si>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</si>
  <si>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</si>
  <si>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</si>
  <si>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</si>
  <si>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</si>
  <si>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</si>
  <si>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</si>
  <si>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</si>
  <si>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</si>
  <si>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</si>
  <si>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</si>
  <si>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</si>
  <si>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</si>
  <si>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</si>
  <si>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</si>
  <si>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</si>
  <si>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</si>
  <si>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</si>
  <si>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</si>
  <si>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</si>
  <si>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</si>
  <si>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</si>
  <si>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</si>
  <si>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</si>
  <si>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</si>
  <si>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</si>
  <si>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</si>
  <si>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</si>
  <si>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</si>
  <si>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</si>
  <si>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</si>
  <si>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</si>
  <si>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</si>
  <si>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</si>
  <si>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</si>
  <si>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</si>
  <si>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</si>
  <si>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</si>
  <si>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</si>
  <si>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</si>
  <si>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</si>
  <si>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</si>
  <si>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</si>
  <si>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</si>
  <si>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</si>
  <si>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</si>
  <si>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</si>
  <si>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</si>
  <si>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</si>
  <si>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</si>
  <si>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</si>
  <si>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</si>
  <si>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</si>
  <si>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</si>
  <si>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</si>
  <si>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</si>
  <si>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</si>
  <si>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</si>
  <si>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</si>
  <si>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</si>
  <si>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</si>
  <si>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</si>
  <si>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</si>
  <si>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</si>
  <si>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</si>
  <si>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</si>
  <si>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</si>
  <si>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</si>
  <si>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</si>
  <si>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</si>
  <si>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</si>
  <si>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</si>
  <si>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</si>
  <si>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</si>
  <si>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</si>
  <si>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</si>
  <si>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</si>
  <si>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</si>
  <si>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</si>
  <si>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</si>
  <si>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</si>
  <si>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</si>
  <si>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</si>
  <si>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</si>
  <si>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</si>
  <si>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</si>
  <si>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</si>
  <si>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</si>
  <si>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</si>
  <si>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</si>
  <si>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</si>
  <si>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</si>
  <si>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</si>
  <si>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</si>
  <si>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</si>
  <si>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</si>
  <si>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</si>
  <si>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</si>
  <si>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</si>
  <si>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</si>
  <si>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</si>
  <si>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</si>
  <si>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</si>
  <si>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</si>
  <si>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</si>
  <si>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</si>
  <si>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</si>
  <si>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</si>
  <si>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</si>
  <si>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</si>
  <si>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</si>
  <si>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</si>
  <si>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</si>
  <si>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</si>
  <si>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</si>
  <si>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</si>
  <si>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</si>
  <si>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</si>
  <si>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</si>
  <si>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</si>
  <si>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</si>
  <si>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</si>
  <si>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</si>
  <si>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</si>
  <si>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</si>
  <si>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</si>
  <si>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</si>
  <si>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</si>
  <si>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</si>
  <si>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</si>
  <si>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</si>
  <si>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</si>
  <si>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</si>
  <si>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</si>
  <si>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</si>
  <si>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</si>
  <si>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</si>
  <si>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</si>
  <si>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</si>
  <si>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</si>
  <si>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</si>
  <si>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</si>
  <si>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</si>
  <si>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</si>
  <si>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</si>
  <si>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</si>
  <si>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</si>
  <si>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</si>
  <si>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</si>
  <si>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</si>
  <si>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</si>
  <si>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</si>
  <si>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</si>
  <si>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</si>
  <si>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</si>
  <si>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</si>
  <si>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</si>
  <si>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</si>
  <si>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</si>
  <si>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</si>
  <si>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</si>
  <si>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</si>
  <si>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</si>
  <si>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</si>
  <si>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</si>
  <si>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</si>
  <si>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</si>
  <si>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</si>
  <si>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</si>
  <si>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</si>
  <si>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</si>
  <si>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</si>
  <si>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</si>
  <si>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</si>
  <si>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</si>
  <si>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</si>
  <si>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</si>
  <si>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</si>
  <si>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</si>
  <si>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</si>
  <si>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</si>
  <si>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</si>
  <si>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</si>
  <si>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</si>
  <si>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</si>
  <si>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</si>
  <si>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</si>
  <si>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</si>
  <si>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</si>
  <si>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</si>
  <si>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</si>
  <si>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</si>
  <si>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</si>
  <si>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</si>
  <si>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</si>
  <si>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</si>
  <si>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</si>
  <si>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</si>
  <si>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</si>
  <si>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</si>
  <si>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</si>
  <si>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</si>
  <si>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</si>
  <si>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</si>
  <si>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</si>
  <si>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</si>
  <si>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</si>
  <si>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</si>
  <si>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</si>
  <si>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</si>
  <si>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</si>
  <si>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</si>
  <si>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</si>
  <si>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</si>
  <si>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</si>
  <si>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</si>
  <si>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</si>
  <si>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</si>
  <si>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</si>
  <si>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</si>
  <si>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</si>
  <si>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</si>
  <si>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</si>
  <si>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</si>
  <si>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</si>
  <si>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</si>
  <si>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</si>
  <si>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</si>
  <si>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</si>
  <si>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</si>
  <si>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</si>
  <si>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</si>
  <si>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</si>
  <si>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</si>
  <si>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</si>
  <si>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</si>
  <si>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</si>
  <si>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</si>
  <si>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</si>
  <si>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</si>
  <si>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</si>
  <si>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</si>
  <si>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</si>
  <si>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</si>
  <si>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</si>
  <si>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</si>
  <si>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</si>
  <si>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</si>
  <si>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</si>
  <si>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</si>
  <si>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</si>
  <si>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</si>
  <si>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</si>
  <si>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</si>
  <si>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</si>
  <si>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</si>
  <si>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</si>
  <si>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</si>
  <si>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</si>
  <si>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</si>
  <si>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</si>
  <si>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</si>
  <si>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</si>
  <si>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</si>
  <si>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</si>
  <si>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</si>
  <si>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</si>
  <si>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</si>
  <si>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</si>
  <si>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</si>
  <si>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</si>
  <si>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</si>
  <si>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</si>
  <si>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</si>
  <si>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</si>
  <si>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</si>
  <si>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</si>
  <si>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</si>
  <si>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</si>
  <si>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</si>
  <si>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</si>
  <si>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</si>
  <si>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</si>
  <si>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</si>
  <si>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</si>
  <si>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</si>
  <si>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</si>
  <si>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</si>
  <si>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</si>
  <si>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</si>
  <si>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</si>
  <si>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</si>
  <si>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</si>
  <si>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</si>
  <si>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</si>
  <si>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</si>
  <si>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</si>
  <si>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</si>
  <si>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</si>
  <si>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</si>
  <si>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</si>
  <si>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</si>
  <si>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</si>
  <si>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</si>
  <si>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</si>
  <si>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</si>
  <si>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</si>
  <si>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</si>
  <si>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</si>
  <si>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</si>
  <si>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</si>
  <si>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</si>
  <si>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</si>
  <si>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</si>
  <si>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</si>
  <si>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</si>
  <si>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</si>
  <si>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</si>
  <si>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</si>
  <si>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</si>
  <si>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</si>
  <si>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</si>
  <si>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</si>
  <si>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</si>
  <si>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</si>
  <si>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</si>
  <si>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</si>
  <si>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</si>
  <si>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</si>
  <si>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</si>
  <si>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</si>
  <si>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</si>
  <si>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</si>
  <si>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</si>
  <si>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</si>
  <si>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</si>
  <si>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</si>
  <si>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</si>
  <si>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</si>
  <si>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</si>
  <si>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</si>
  <si>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</si>
  <si>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</si>
  <si>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</si>
  <si>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</si>
  <si>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</si>
  <si>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</si>
  <si>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</si>
  <si>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</si>
  <si>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</si>
  <si>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</si>
  <si>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</si>
  <si>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</si>
  <si>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</si>
  <si>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</si>
  <si>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</si>
  <si>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</si>
  <si>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</si>
  <si>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</si>
  <si>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</si>
  <si>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</si>
  <si>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</si>
  <si>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</si>
  <si>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</si>
  <si>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</si>
  <si>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</si>
  <si>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</si>
  <si>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</si>
  <si>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</si>
  <si>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</si>
  <si>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</si>
  <si>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</si>
  <si>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</si>
  <si>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</si>
  <si>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</si>
  <si>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</si>
  <si>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</si>
  <si>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</si>
  <si>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</si>
  <si>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</si>
  <si>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</si>
  <si>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</si>
  <si>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</si>
  <si>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</si>
  <si>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</si>
  <si>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</si>
  <si>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</si>
  <si>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</si>
  <si>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</si>
  <si>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</si>
  <si>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</si>
  <si>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</si>
  <si>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</si>
  <si>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</si>
  <si>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</si>
  <si>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</si>
  <si>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</si>
  <si>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</si>
  <si>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</si>
  <si>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</si>
  <si>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</si>
  <si>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</si>
  <si>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</si>
  <si>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</si>
  <si>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</si>
  <si>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</si>
  <si>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</si>
  <si>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</si>
  <si>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</si>
  <si>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</si>
  <si>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</si>
  <si>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</si>
  <si>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</si>
  <si>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</si>
  <si>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</si>
  <si>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</si>
  <si>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</si>
  <si>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</si>
  <si>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</si>
  <si>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</si>
  <si>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</si>
  <si>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</si>
  <si>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</si>
  <si>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</si>
  <si>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</si>
  <si>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</si>
  <si>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</si>
  <si>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</si>
  <si>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</si>
  <si>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</si>
  <si>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</si>
  <si>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</si>
  <si>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</si>
  <si>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</si>
  <si>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</si>
  <si>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</si>
  <si>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</si>
  <si>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</si>
  <si>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</si>
  <si>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</si>
  <si>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</si>
  <si>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</si>
  <si>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</si>
  <si>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</si>
  <si>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</si>
  <si>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</si>
  <si>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</si>
  <si>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</si>
  <si>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</si>
  <si>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</si>
  <si>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</si>
  <si>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</si>
  <si>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</si>
  <si>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</si>
  <si>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</si>
  <si>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</si>
  <si>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</si>
  <si>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</si>
  <si>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</si>
  <si>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</si>
  <si>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</si>
  <si>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</si>
  <si>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</si>
  <si>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</si>
  <si>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</si>
  <si>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</si>
  <si>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</si>
  <si>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</si>
  <si>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</si>
  <si>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</si>
  <si>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</si>
  <si>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</si>
  <si>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</si>
  <si>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</si>
  <si>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</si>
  <si>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</si>
  <si>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</si>
  <si>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</si>
  <si>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</si>
  <si>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</si>
  <si>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</si>
  <si>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</si>
  <si>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</si>
  <si>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</si>
  <si>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</si>
  <si>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</si>
  <si>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</si>
  <si>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</si>
  <si>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</si>
  <si>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</si>
  <si>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</si>
  <si>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</si>
  <si>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</si>
  <si>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</si>
  <si>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</si>
  <si>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</si>
  <si>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</si>
  <si>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</si>
  <si>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</si>
  <si>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</si>
  <si>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</si>
  <si>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</si>
  <si>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</si>
  <si>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</si>
  <si>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</si>
  <si>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</si>
  <si>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</si>
  <si>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</si>
  <si>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</si>
  <si>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</si>
  <si>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</si>
  <si>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</si>
  <si>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</si>
  <si>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</si>
  <si>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</si>
  <si>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</si>
  <si>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</si>
  <si>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</si>
  <si>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</si>
  <si>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</si>
  <si>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</si>
  <si>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</si>
  <si>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</si>
  <si>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</si>
  <si>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</si>
  <si>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</si>
  <si>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</si>
  <si>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</si>
  <si>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</si>
  <si>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</si>
  <si>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</si>
  <si>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</si>
  <si>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</si>
  <si>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</si>
  <si>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</si>
  <si>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</si>
  <si>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</si>
  <si>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</si>
  <si>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</si>
  <si>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</si>
  <si>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</si>
  <si>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</si>
  <si>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</si>
  <si>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</si>
  <si>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</si>
  <si>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</si>
  <si>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</si>
  <si>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</si>
  <si>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</si>
  <si>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</si>
  <si>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</si>
  <si>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</si>
  <si>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</si>
  <si>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</si>
  <si>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</si>
  <si>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</si>
  <si>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</si>
  <si>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</si>
  <si>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</si>
  <si>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</si>
  <si>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</si>
  <si>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</si>
  <si>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</si>
  <si>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</si>
  <si>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</si>
  <si>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</si>
  <si>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</si>
  <si>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</si>
  <si>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</si>
  <si>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</si>
  <si>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</si>
  <si>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</si>
  <si>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</si>
  <si>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</si>
  <si>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</si>
  <si>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</si>
  <si>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</si>
  <si>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</si>
  <si>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</si>
  <si>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</si>
  <si>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</si>
  <si>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</si>
  <si>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</si>
  <si>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</si>
  <si>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</si>
  <si>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</si>
  <si>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</si>
  <si>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</si>
  <si>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</si>
  <si>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</si>
  <si>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</si>
  <si>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</si>
  <si>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</si>
  <si>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</si>
  <si>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</si>
  <si>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</si>
  <si>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</si>
  <si>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</si>
  <si>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</si>
  <si>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</si>
  <si>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</si>
  <si>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</si>
  <si>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</si>
  <si>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</si>
  <si>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</si>
  <si>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</si>
  <si>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</si>
  <si>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</si>
  <si>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</si>
  <si>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</si>
  <si>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</si>
  <si>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</si>
  <si>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</si>
  <si>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</si>
  <si>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</si>
  <si>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</si>
  <si>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</si>
  <si>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</si>
  <si>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</si>
  <si>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</si>
  <si>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</si>
  <si>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</si>
  <si>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</si>
  <si>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</si>
  <si>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</si>
  <si>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</si>
  <si>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</si>
  <si>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</si>
  <si>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</si>
  <si>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</si>
  <si>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</si>
  <si>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</si>
  <si>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</si>
  <si>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</si>
  <si>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</si>
  <si>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</si>
  <si>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</si>
  <si>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</si>
  <si>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</si>
  <si>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</si>
  <si>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</si>
  <si>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</si>
  <si>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</si>
  <si>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</si>
  <si>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</si>
  <si>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</si>
  <si>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</si>
  <si>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</si>
  <si>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</si>
  <si>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</si>
  <si>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</si>
  <si>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</si>
  <si>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</si>
  <si>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</si>
  <si>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</si>
  <si>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</si>
  <si>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</si>
  <si>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</si>
  <si>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</si>
  <si>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</si>
  <si>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</si>
  <si>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</si>
  <si>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</si>
  <si>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</si>
  <si>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</si>
  <si>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</si>
  <si>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</si>
  <si>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</si>
  <si>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</si>
  <si>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</si>
  <si>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</si>
  <si>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</si>
  <si>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</si>
  <si>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</si>
  <si>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</si>
  <si>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</si>
  <si>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</si>
  <si>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</si>
  <si>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</si>
  <si>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</si>
  <si>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</si>
  <si>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</si>
  <si>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</si>
  <si>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</si>
  <si>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</si>
  <si>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</si>
  <si>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</si>
  <si>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</si>
  <si>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</si>
  <si>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</si>
  <si>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</si>
  <si>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</si>
  <si>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</si>
  <si>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</si>
  <si>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</si>
  <si>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</si>
  <si>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</si>
  <si>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</si>
  <si>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</si>
  <si>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</si>
  <si>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</si>
  <si>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</si>
  <si>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</si>
  <si>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</si>
  <si>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</si>
  <si>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</si>
  <si>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</si>
  <si>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</si>
  <si>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</si>
  <si>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</si>
  <si>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</si>
  <si>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</si>
  <si>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</si>
  <si>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</si>
  <si>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</si>
  <si>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</si>
  <si>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</si>
  <si>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</si>
  <si>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</si>
  <si>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</si>
  <si>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</si>
  <si>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</si>
  <si>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</si>
  <si>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</si>
  <si>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</si>
  <si>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</si>
  <si>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</si>
  <si>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</si>
  <si>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</si>
  <si>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</si>
  <si>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</si>
  <si>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</si>
  <si>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</si>
  <si>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</si>
  <si>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</si>
  <si>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</si>
  <si>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</si>
  <si>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</si>
  <si>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</si>
  <si>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</si>
  <si>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</si>
  <si>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</si>
  <si>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</si>
  <si>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</si>
  <si>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</si>
  <si>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</si>
  <si>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</si>
  <si>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</si>
  <si>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</si>
  <si>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</si>
  <si>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</si>
  <si>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</si>
  <si>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</si>
  <si>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</si>
  <si>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</si>
  <si>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</si>
  <si>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</si>
  <si>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</si>
  <si>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</si>
  <si>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</si>
  <si>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</si>
  <si>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</si>
  <si>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</si>
  <si>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</si>
  <si>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</si>
  <si>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</si>
  <si>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</si>
  <si>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</si>
  <si>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</si>
  <si>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</si>
  <si>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</si>
  <si>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</si>
  <si>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</si>
  <si>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</si>
  <si>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</si>
  <si>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</si>
  <si>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</si>
  <si>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</si>
  <si>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</si>
  <si>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</si>
  <si>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</si>
  <si>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</si>
  <si>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</si>
  <si>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</si>
  <si>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</si>
  <si>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</si>
  <si>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</si>
  <si>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</si>
  <si>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</si>
  <si>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</si>
  <si>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</si>
  <si>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</si>
  <si>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</si>
  <si>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</si>
  <si>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</si>
  <si>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</si>
  <si>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</si>
  <si>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</si>
  <si>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</si>
  <si>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</si>
  <si>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</si>
  <si>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</si>
  <si>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</si>
  <si>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</si>
  <si>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</si>
  <si>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</si>
  <si>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</si>
  <si>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</si>
  <si>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</si>
  <si>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</si>
  <si>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</si>
  <si>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</si>
  <si>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</si>
  <si>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</si>
  <si>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</si>
  <si>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</si>
  <si>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</si>
  <si>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</si>
  <si>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</si>
  <si>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</si>
  <si>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</si>
  <si>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</si>
  <si>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</si>
  <si>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</si>
  <si>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</si>
  <si>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</si>
  <si>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</si>
  <si>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</si>
  <si>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</si>
  <si>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</si>
  <si>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</si>
  <si>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</si>
  <si>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</si>
  <si>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</si>
  <si>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</si>
  <si>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</si>
  <si>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</si>
  <si>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</si>
  <si>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</si>
  <si>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</si>
  <si>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</si>
  <si>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</si>
  <si>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</si>
  <si>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</si>
  <si>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</si>
  <si>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</si>
  <si>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</si>
  <si>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</si>
  <si>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</si>
  <si>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</si>
  <si>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</si>
  <si>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</si>
  <si>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</si>
  <si>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</si>
  <si>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</si>
  <si>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</si>
  <si>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</si>
  <si>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</si>
  <si>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</si>
  <si>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</si>
  <si>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</si>
  <si>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</si>
  <si>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</si>
  <si>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</si>
  <si>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</si>
  <si>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</si>
  <si>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</si>
  <si>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</si>
  <si>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</si>
  <si>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</si>
  <si>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</si>
  <si>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</si>
  <si>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</si>
  <si>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</si>
  <si>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</si>
  <si>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</si>
  <si>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</si>
  <si>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</si>
  <si>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</si>
  <si>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</si>
  <si>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</si>
  <si>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</si>
  <si>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</si>
  <si>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</si>
  <si>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</si>
  <si>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</si>
  <si>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</si>
  <si>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</si>
  <si>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</si>
  <si>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</si>
  <si>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</si>
  <si>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</si>
  <si>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</si>
  <si>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</si>
  <si>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</si>
  <si>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</si>
  <si>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</si>
  <si>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</si>
  <si>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</si>
  <si>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</si>
  <si>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</si>
  <si>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</si>
  <si>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</si>
  <si>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</si>
  <si>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</si>
  <si>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</si>
  <si>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</si>
  <si>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</si>
  <si>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</si>
  <si>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</si>
  <si>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</si>
  <si>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</si>
  <si>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</si>
  <si>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</si>
  <si>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</si>
  <si>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</si>
  <si>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</si>
  <si>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</si>
  <si>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</si>
  <si>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</si>
  <si>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</si>
  <si>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</si>
  <si>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</si>
  <si>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</si>
  <si>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</si>
  <si>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</si>
  <si>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</si>
  <si>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</si>
  <si>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</si>
  <si>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</si>
  <si>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</si>
  <si>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</si>
  <si>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</si>
  <si>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</si>
  <si>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</si>
  <si>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</si>
  <si>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</si>
  <si>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</si>
  <si>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</si>
  <si>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</si>
  <si>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</si>
  <si>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</si>
  <si>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</si>
  <si>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</si>
  <si>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</si>
  <si>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</si>
  <si>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</si>
  <si>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</si>
  <si>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</si>
  <si>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</si>
  <si>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</si>
  <si>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</si>
  <si>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</si>
  <si>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</si>
  <si>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</si>
  <si>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</si>
  <si>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</si>
  <si>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</si>
  <si>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</si>
  <si>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</si>
  <si>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</si>
  <si>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</si>
  <si>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</si>
  <si>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</si>
  <si>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</si>
  <si>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</si>
  <si>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</si>
  <si>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</si>
  <si>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</si>
  <si>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</si>
  <si>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</si>
  <si>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</si>
  <si>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</si>
  <si>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</si>
  <si>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</si>
  <si>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</si>
  <si>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</si>
  <si>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</si>
  <si>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</si>
  <si>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</si>
  <si>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</si>
  <si>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</si>
  <si>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</si>
  <si>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</si>
  <si>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</si>
  <si>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</si>
  <si>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</si>
  <si>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</si>
  <si>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</si>
  <si>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</si>
  <si>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</si>
  <si>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</si>
  <si>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</si>
  <si>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</si>
  <si>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</si>
  <si>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</si>
  <si>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</si>
  <si>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</si>
  <si>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</si>
  <si>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</si>
  <si>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</si>
  <si>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</si>
  <si>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</si>
  <si>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</si>
  <si>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</si>
  <si>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</si>
  <si>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</si>
  <si>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</si>
  <si>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</si>
  <si>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</si>
  <si>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</si>
  <si>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</si>
  <si>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</si>
  <si>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</si>
  <si>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</si>
  <si>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</si>
  <si>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</si>
  <si>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</si>
  <si>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</si>
  <si>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</si>
  <si>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</si>
  <si>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</si>
  <si>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</si>
  <si>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</si>
  <si>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</si>
  <si>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</si>
  <si>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</si>
  <si>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</si>
  <si>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</si>
  <si>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</si>
  <si>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</si>
  <si>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</si>
  <si>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</si>
  <si>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</si>
  <si>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</si>
  <si>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</si>
  <si>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</si>
  <si>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</si>
  <si>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</si>
  <si>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</si>
  <si>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</si>
  <si>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</si>
  <si>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</si>
  <si>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</si>
  <si>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</si>
  <si>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</si>
  <si>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</si>
  <si>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</si>
  <si>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</si>
  <si>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</si>
  <si>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</si>
  <si>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</si>
  <si>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</si>
  <si>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</si>
  <si>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</si>
  <si>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</si>
  <si>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</si>
  <si>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</si>
  <si>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</si>
  <si>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</si>
  <si>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</si>
  <si>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</si>
  <si>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</si>
  <si>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</si>
  <si>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</si>
  <si>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</si>
  <si>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</si>
  <si>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</si>
  <si>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</si>
  <si>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</si>
  <si>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</si>
  <si>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</si>
  <si>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</si>
  <si>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</si>
  <si>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</si>
  <si>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</si>
  <si>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</si>
  <si>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</si>
  <si>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</si>
  <si>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</si>
  <si>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</si>
  <si>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</si>
  <si>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</si>
  <si>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</si>
  <si>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</si>
  <si>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</si>
  <si>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</si>
  <si>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</si>
  <si>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</si>
  <si>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</si>
  <si>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</si>
  <si>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</si>
  <si>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</si>
  <si>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</si>
  <si>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</si>
  <si>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</si>
  <si>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</si>
  <si>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</si>
  <si>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</si>
  <si>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</si>
  <si>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</si>
  <si>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</si>
  <si>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</si>
  <si>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</si>
  <si>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</si>
  <si>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</si>
  <si>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</si>
  <si>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</si>
  <si>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</si>
  <si>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</si>
  <si>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</si>
  <si>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</si>
  <si>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</si>
  <si>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</si>
  <si>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</si>
  <si>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</si>
  <si>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</si>
  <si>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</si>
  <si>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</si>
  <si>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</si>
  <si>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</si>
  <si>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</si>
  <si>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</si>
  <si>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</si>
  <si>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</si>
  <si>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</si>
  <si>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</si>
  <si>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</si>
  <si>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</si>
  <si>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</si>
  <si>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</si>
  <si>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</si>
  <si>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</si>
  <si>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</si>
  <si>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</si>
  <si>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</si>
  <si>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</si>
  <si>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</si>
  <si>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</si>
  <si>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</si>
  <si>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</si>
  <si>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</si>
  <si>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</si>
  <si>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</si>
  <si>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</si>
  <si>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</si>
  <si>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</si>
  <si>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</si>
  <si>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</si>
  <si>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</si>
  <si>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</si>
  <si>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</si>
  <si>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</si>
  <si>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</si>
  <si>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</si>
  <si>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</si>
  <si>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</si>
  <si>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</si>
  <si>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</si>
  <si>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</si>
  <si>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</si>
  <si>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</si>
  <si>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</si>
  <si>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</si>
  <si>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</si>
  <si>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</si>
  <si>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</si>
  <si>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</si>
  <si>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</si>
  <si>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</si>
  <si>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</si>
  <si>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</si>
  <si>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</si>
  <si>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</si>
  <si>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</si>
  <si>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</si>
  <si>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</si>
  <si>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</si>
  <si>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</si>
  <si>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</si>
  <si>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</si>
  <si>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</si>
  <si>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</si>
  <si>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</si>
  <si>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</si>
  <si>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</si>
  <si>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</si>
  <si>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</si>
  <si>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</si>
  <si>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</si>
  <si>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</si>
  <si>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</si>
  <si>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</si>
  <si>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</si>
  <si>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</si>
  <si>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</si>
  <si>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</si>
  <si>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</si>
  <si>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</si>
  <si>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</si>
  <si>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</si>
  <si>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</si>
  <si>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</si>
  <si>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</si>
  <si>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</si>
  <si>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</si>
  <si>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</si>
  <si>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</si>
  <si>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</si>
  <si>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</si>
  <si>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</si>
  <si>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</si>
  <si>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</si>
  <si>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</si>
  <si>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</si>
  <si>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</si>
  <si>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</si>
  <si>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</si>
  <si>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</si>
  <si>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</si>
  <si>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</si>
  <si>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</si>
  <si>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</si>
  <si>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</si>
  <si>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</si>
  <si>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</si>
  <si>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</si>
  <si>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</si>
  <si>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</si>
  <si>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</si>
  <si>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</si>
  <si>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</si>
  <si>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</si>
  <si>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</si>
  <si>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</si>
  <si>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</si>
  <si>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</si>
  <si>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</si>
  <si>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</si>
  <si>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</si>
  <si>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</si>
  <si>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</si>
  <si>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</si>
  <si>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</si>
  <si>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</si>
  <si>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</si>
  <si>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</si>
  <si>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</si>
  <si>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</si>
  <si>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</si>
  <si>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</si>
  <si>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</si>
  <si>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</si>
  <si>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</si>
  <si>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</si>
  <si>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</si>
  <si>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</si>
  <si>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</si>
  <si>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</si>
  <si>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</si>
  <si>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</si>
  <si>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</si>
  <si>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</si>
  <si>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</si>
  <si>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</si>
  <si>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</si>
  <si>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</si>
  <si>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</si>
  <si>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</si>
  <si>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</si>
  <si>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</si>
  <si>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</si>
  <si>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</si>
  <si>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</si>
  <si>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</si>
  <si>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</si>
  <si>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</si>
  <si>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</si>
  <si>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</si>
  <si>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</si>
  <si>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</si>
  <si>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</si>
  <si>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</si>
  <si>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</si>
  <si>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</si>
  <si>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</si>
  <si>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</si>
  <si>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</si>
  <si>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</si>
  <si>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</si>
  <si>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</si>
  <si>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</si>
  <si>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</si>
  <si>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</si>
  <si>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</si>
  <si>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</si>
  <si>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</si>
  <si>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</si>
  <si>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</si>
  <si>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</si>
  <si>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</si>
  <si>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</si>
  <si>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</si>
  <si>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</si>
  <si>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</si>
  <si>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</si>
  <si>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</si>
  <si>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</si>
  <si>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</si>
  <si>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</si>
  <si>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</si>
  <si>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</si>
  <si>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</si>
  <si>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</si>
  <si>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</si>
  <si>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</si>
  <si>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</si>
  <si>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</si>
  <si>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</si>
  <si>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</si>
  <si>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</si>
  <si>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</si>
  <si>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</si>
  <si>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</si>
  <si>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</si>
  <si>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</si>
  <si>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</si>
  <si>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</si>
  <si>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</si>
  <si>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</si>
  <si>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</si>
  <si>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</si>
  <si>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</si>
  <si>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</si>
  <si>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</si>
  <si>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</si>
  <si>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</si>
  <si>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</si>
  <si>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</si>
  <si>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</si>
  <si>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</si>
  <si>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</si>
  <si>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</si>
  <si>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</si>
  <si>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</si>
  <si>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</si>
  <si>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</si>
  <si>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</si>
  <si>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</si>
  <si>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</si>
  <si>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</si>
  <si>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</si>
  <si>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</si>
  <si>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</si>
  <si>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</si>
  <si>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</si>
  <si>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</si>
  <si>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</si>
  <si>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</si>
  <si>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</si>
  <si>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</si>
  <si>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</si>
  <si>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</si>
  <si>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</si>
  <si>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</si>
  <si>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</si>
  <si>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</si>
  <si>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</si>
  <si>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</si>
  <si>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</si>
  <si>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</si>
  <si>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</si>
  <si>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</si>
  <si>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</si>
  <si>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</si>
  <si>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</si>
  <si>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</si>
  <si>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</si>
  <si>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</si>
  <si>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</si>
  <si>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</si>
  <si>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</si>
  <si>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</si>
  <si>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</si>
  <si>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</si>
  <si>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</si>
  <si>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</si>
  <si>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</si>
  <si>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</si>
  <si>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</si>
  <si>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</si>
  <si>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</si>
  <si>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</si>
  <si>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</si>
  <si>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</si>
  <si>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</si>
  <si>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</si>
  <si>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</si>
  <si>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</si>
  <si>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</si>
  <si>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</si>
  <si>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</si>
  <si>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</si>
  <si>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</si>
  <si>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</si>
  <si>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</si>
  <si>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</si>
  <si>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</si>
  <si>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</si>
  <si>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</si>
  <si>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</si>
  <si>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</si>
  <si>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</si>
  <si>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</si>
  <si>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</si>
  <si>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</si>
  <si>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</si>
  <si>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</si>
  <si>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</si>
  <si>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</si>
  <si>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</si>
  <si>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</si>
  <si>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</si>
  <si>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</si>
  <si>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</si>
  <si>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</si>
  <si>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</si>
  <si>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</si>
  <si>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</si>
  <si>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</si>
  <si>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</si>
  <si>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</si>
  <si>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</si>
  <si>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</si>
  <si>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</si>
  <si>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</si>
  <si>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</si>
  <si>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</si>
  <si>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</si>
  <si>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</si>
  <si>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</si>
  <si>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</si>
  <si>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</si>
  <si>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</si>
  <si>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</si>
  <si>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</si>
  <si>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</si>
  <si>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</si>
  <si>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</si>
  <si>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</si>
  <si>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</si>
  <si>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</si>
  <si>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</si>
  <si>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</si>
  <si>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</si>
  <si>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</si>
  <si>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</si>
  <si>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</si>
  <si>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</si>
  <si>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</si>
  <si>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</si>
  <si>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</si>
  <si>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</si>
  <si>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</si>
  <si>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</si>
  <si>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</si>
  <si>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</si>
  <si>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</si>
  <si>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</si>
  <si>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</si>
  <si>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</si>
  <si>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</si>
  <si>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</si>
  <si>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</si>
  <si>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</si>
  <si>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</si>
  <si>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</si>
  <si>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</si>
  <si>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</si>
  <si>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</si>
  <si>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</si>
  <si>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</si>
  <si>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</si>
  <si>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</si>
  <si>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</si>
  <si>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</si>
  <si>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</si>
  <si>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</si>
  <si>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</si>
  <si>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</si>
  <si>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</si>
  <si>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</si>
  <si>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</si>
  <si>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</si>
  <si>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</si>
  <si>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</si>
  <si>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</si>
  <si>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</si>
  <si>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</si>
  <si>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</si>
  <si>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</si>
  <si>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</si>
  <si>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</si>
  <si>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</si>
  <si>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</si>
  <si>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</si>
  <si>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</si>
  <si>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</si>
  <si>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</si>
  <si>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</si>
  <si>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</si>
  <si>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</si>
  <si>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</si>
  <si>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</si>
  <si>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</si>
  <si>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</si>
  <si>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</si>
  <si>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</si>
  <si>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</si>
  <si>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</si>
  <si>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</si>
  <si>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</si>
  <si>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</si>
  <si>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</si>
  <si>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</si>
  <si>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</si>
  <si>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</si>
  <si>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</si>
  <si>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</si>
  <si>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</si>
  <si>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</si>
  <si>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</si>
  <si>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</si>
  <si>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</si>
  <si>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</si>
  <si>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</si>
  <si>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</si>
  <si>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</si>
  <si>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</si>
  <si>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</si>
  <si>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</si>
  <si>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</si>
  <si>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</si>
  <si>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</si>
  <si>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</si>
  <si>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</si>
  <si>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</si>
  <si>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</si>
  <si>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</si>
  <si>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</si>
  <si>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</si>
  <si>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</si>
  <si>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</si>
  <si>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</si>
  <si>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</si>
  <si>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</si>
  <si>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</si>
  <si>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</si>
  <si>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</si>
  <si>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</si>
  <si>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</si>
  <si>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</si>
  <si>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</si>
  <si>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</si>
  <si>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</si>
  <si>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</si>
  <si>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</si>
  <si>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</si>
  <si>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</si>
  <si>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</si>
  <si>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</si>
  <si>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</si>
  <si>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</si>
  <si>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</si>
  <si>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</si>
  <si>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</si>
  <si>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</si>
  <si>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</si>
  <si>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</si>
  <si>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</si>
  <si>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</si>
  <si>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</si>
  <si>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</si>
  <si>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</si>
  <si>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</si>
  <si>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</si>
  <si>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</si>
  <si>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</si>
  <si>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</si>
  <si>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</si>
  <si>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</si>
  <si>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</si>
  <si>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</si>
  <si>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</si>
  <si>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</si>
  <si>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</si>
  <si>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</si>
  <si>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</si>
  <si>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</si>
  <si>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</si>
  <si>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</si>
  <si>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</si>
  <si>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</si>
  <si>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</si>
  <si>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</si>
  <si>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</si>
  <si>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</si>
  <si>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</si>
  <si>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</si>
  <si>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</si>
  <si>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</si>
  <si>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</si>
  <si>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</si>
  <si>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</si>
  <si>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</si>
  <si>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</si>
  <si>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</si>
  <si>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</si>
  <si>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</si>
  <si>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</si>
  <si>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</si>
  <si>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</si>
  <si>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</si>
  <si>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</si>
  <si>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</si>
  <si>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</si>
  <si>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</si>
  <si>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</si>
  <si>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</si>
  <si>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</si>
  <si>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</si>
  <si>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</si>
  <si>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</si>
  <si>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</si>
  <si>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</si>
  <si>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</si>
  <si>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</si>
  <si>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</si>
  <si>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</si>
  <si>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</si>
  <si>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</si>
  <si>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</si>
  <si>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</si>
  <si>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</si>
  <si>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</si>
  <si>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</si>
  <si>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</si>
  <si>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</si>
  <si>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</si>
  <si>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</si>
  <si>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</si>
  <si>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</si>
  <si>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</si>
  <si>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</si>
  <si>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</si>
  <si>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</si>
  <si>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</si>
  <si>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</si>
  <si>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</si>
  <si>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</si>
  <si>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</si>
  <si>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</si>
  <si>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</si>
  <si>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</si>
  <si>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</si>
  <si>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</si>
  <si>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</si>
  <si>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</si>
  <si>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</si>
  <si>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</si>
  <si>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</si>
  <si>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</si>
  <si>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</si>
  <si>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</si>
  <si>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</si>
  <si>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</si>
  <si>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</si>
  <si>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</si>
  <si>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</si>
  <si>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</si>
  <si>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</si>
  <si>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</si>
  <si>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</si>
  <si>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</si>
  <si>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</si>
  <si>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</si>
  <si>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</si>
  <si>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</si>
  <si>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</si>
  <si>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</si>
  <si>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</si>
  <si>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</si>
  <si>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</si>
  <si>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</si>
  <si>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</si>
  <si>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</si>
  <si>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</si>
  <si>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</si>
  <si>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</si>
  <si>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</si>
  <si>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</si>
  <si>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</si>
  <si>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</si>
  <si>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</si>
  <si>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</si>
  <si>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</si>
  <si>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</si>
  <si>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</si>
  <si>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</si>
  <si>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</si>
  <si>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</si>
  <si>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</si>
  <si>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</si>
  <si>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</si>
  <si>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</si>
  <si>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</si>
  <si>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</si>
  <si>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</si>
  <si>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</si>
  <si>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</si>
  <si>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</si>
  <si>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</si>
  <si>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</si>
  <si>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</si>
  <si>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</si>
  <si>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</si>
  <si>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</si>
  <si>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</si>
  <si>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</si>
  <si>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</si>
  <si>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</si>
  <si>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</si>
  <si>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</si>
  <si>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</si>
  <si>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</si>
  <si>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</si>
  <si>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</si>
  <si>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</si>
  <si>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</si>
  <si>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</si>
  <si>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</si>
  <si>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</si>
  <si>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</si>
  <si>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</si>
  <si>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</si>
  <si>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</si>
  <si>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</si>
  <si>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</si>
  <si>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</si>
  <si>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</si>
  <si>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</si>
  <si>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</si>
  <si>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</si>
  <si>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</si>
  <si>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</si>
  <si>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</si>
  <si>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</si>
  <si>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</si>
  <si>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</si>
  <si>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</si>
  <si>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</si>
  <si>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</si>
  <si>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</si>
  <si>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</si>
  <si>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</si>
  <si>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</si>
  <si>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</si>
  <si>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</si>
  <si>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</si>
  <si>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</si>
  <si>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</si>
  <si>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</si>
  <si>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</si>
  <si>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</si>
  <si>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</si>
  <si>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</si>
  <si>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</si>
  <si>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</si>
  <si>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</si>
  <si>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</si>
  <si>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</si>
  <si>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</si>
  <si>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</si>
  <si>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</si>
  <si>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</si>
  <si>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</si>
  <si>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</si>
  <si>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</si>
  <si>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</si>
  <si>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</si>
  <si>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</si>
  <si>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</si>
  <si>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</si>
  <si>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</si>
  <si>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</si>
  <si>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</si>
  <si>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</si>
  <si>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</si>
  <si>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</si>
  <si>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</si>
  <si>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</si>
  <si>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</si>
  <si>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</si>
  <si>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</si>
  <si>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</si>
  <si>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</si>
  <si>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</si>
  <si>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</si>
  <si>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</si>
  <si>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</si>
  <si>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</si>
  <si>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</si>
  <si>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</si>
  <si>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</si>
  <si>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</si>
  <si>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</si>
  <si>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</si>
  <si>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</si>
  <si>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</si>
  <si>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</si>
  <si>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</si>
  <si>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</si>
  <si>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</si>
  <si>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</si>
  <si>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</si>
  <si>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</si>
  <si>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</si>
  <si>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</si>
  <si>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</si>
  <si>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</si>
  <si>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</si>
  <si>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</si>
  <si>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</si>
  <si>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</si>
  <si>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</si>
  <si>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</si>
  <si>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</si>
  <si>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</si>
  <si>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</si>
  <si>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</si>
  <si>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</si>
  <si>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</si>
  <si>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</si>
  <si>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</si>
  <si>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</si>
  <si>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</si>
  <si>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</si>
  <si>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</si>
  <si>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</si>
  <si>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</si>
  <si>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</si>
  <si>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</si>
  <si>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</si>
  <si>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</si>
  <si>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</si>
  <si>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</si>
  <si>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</si>
  <si>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</si>
  <si>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</si>
  <si>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</si>
  <si>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</si>
  <si>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</si>
  <si>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</si>
  <si>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</si>
  <si>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</si>
  <si>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</si>
  <si>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</si>
  <si>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</si>
  <si>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</si>
  <si>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</si>
  <si>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</si>
  <si>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</si>
  <si>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</si>
  <si>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</si>
  <si>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</si>
  <si>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</si>
  <si>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</si>
  <si>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</si>
  <si>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</si>
  <si>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</si>
  <si>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</si>
  <si>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</si>
  <si>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</si>
  <si>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</si>
  <si>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</si>
  <si>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</si>
  <si>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</si>
  <si>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</si>
  <si>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</si>
  <si>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</si>
  <si>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</si>
  <si>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</si>
  <si>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</si>
  <si>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</si>
  <si>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</si>
  <si>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</si>
  <si>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</si>
  <si>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</si>
  <si>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</si>
  <si>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</si>
  <si>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</si>
  <si>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</si>
  <si>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</si>
  <si>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</si>
  <si>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</si>
  <si>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</si>
  <si>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</si>
  <si>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</si>
  <si>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</si>
  <si>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</si>
  <si>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</si>
  <si>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</si>
  <si>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</si>
  <si>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</si>
  <si>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</si>
  <si>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</si>
  <si>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</si>
  <si>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</si>
  <si>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</si>
  <si>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</si>
  <si>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</si>
  <si>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</si>
  <si>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</si>
  <si>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</si>
  <si>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</si>
  <si>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</si>
  <si>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</si>
  <si>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</si>
  <si>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</si>
  <si>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</si>
  <si>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</si>
  <si>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</si>
  <si>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</si>
  <si>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</si>
  <si>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</si>
  <si>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</si>
  <si>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</si>
  <si>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</si>
  <si>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</si>
  <si>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</si>
  <si>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</si>
  <si>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</si>
  <si>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</si>
  <si>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</si>
  <si>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</si>
  <si>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</si>
  <si>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</si>
  <si>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</si>
  <si>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</si>
  <si>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</si>
  <si>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</si>
  <si>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</si>
  <si>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</si>
  <si>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</si>
  <si>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</si>
  <si>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</si>
  <si>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</si>
  <si>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</si>
  <si>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</si>
  <si>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</si>
  <si>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</si>
  <si>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</si>
  <si>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</si>
  <si>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</si>
  <si>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</si>
  <si>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</si>
  <si>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</si>
  <si>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</si>
  <si>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</si>
  <si>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</si>
  <si>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</si>
  <si>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</si>
  <si>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</si>
  <si>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</si>
  <si>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</si>
  <si>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</si>
  <si>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</si>
  <si>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</si>
  <si>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</si>
  <si>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</si>
  <si>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</si>
  <si>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</si>
  <si>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</si>
  <si>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</si>
  <si>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</si>
  <si>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</si>
  <si>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</si>
  <si>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</si>
  <si>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</si>
  <si>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</si>
  <si>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</si>
  <si>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</si>
  <si>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</si>
  <si>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</si>
  <si>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</si>
  <si>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</si>
  <si>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</si>
  <si>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</si>
  <si>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</si>
  <si>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</si>
  <si>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</si>
  <si>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</si>
  <si>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</si>
  <si>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</si>
  <si>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</si>
  <si>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</si>
  <si>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</si>
  <si>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</si>
  <si>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</si>
  <si>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</si>
  <si>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</si>
  <si>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</si>
  <si>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</si>
  <si>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</si>
  <si>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</si>
  <si>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</si>
  <si>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</si>
  <si>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</si>
  <si>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</si>
  <si>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</si>
  <si>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</si>
  <si>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</si>
  <si>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</si>
  <si>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</si>
  <si>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</si>
  <si>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</si>
  <si>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</si>
  <si>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</si>
  <si>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</si>
  <si>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</si>
  <si>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</si>
  <si>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</si>
  <si>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</si>
  <si>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</si>
  <si>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</si>
  <si>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</si>
  <si>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</si>
  <si>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</si>
  <si>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</si>
  <si>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</si>
  <si>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</si>
  <si>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</si>
  <si>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</si>
  <si>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</si>
  <si>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</si>
  <si>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</si>
  <si>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</si>
  <si>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</si>
  <si>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</si>
  <si>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</si>
  <si>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</si>
  <si>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</si>
  <si>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</si>
  <si>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</si>
  <si>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</si>
  <si>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</si>
  <si>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</si>
  <si>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</si>
  <si>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</si>
  <si>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</si>
  <si>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</si>
  <si>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</si>
  <si>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</si>
  <si>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</si>
  <si>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</si>
  <si>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</si>
  <si>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</si>
  <si>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</si>
  <si>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</si>
  <si>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</si>
  <si>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</si>
  <si>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</si>
  <si>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</si>
  <si>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</si>
  <si>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</si>
  <si>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</si>
  <si>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</si>
  <si>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</si>
  <si>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</si>
  <si>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</si>
  <si>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</si>
  <si>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</si>
  <si>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</si>
  <si>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</si>
  <si>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</si>
  <si>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</si>
  <si>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</si>
  <si>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</si>
  <si>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</si>
  <si>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</si>
  <si>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</si>
  <si>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</si>
  <si>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</si>
  <si>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</si>
  <si>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</si>
  <si>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</si>
  <si>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</si>
  <si>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</si>
  <si>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</si>
  <si>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</si>
  <si>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</si>
  <si>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</si>
  <si>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</si>
  <si>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</si>
  <si>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</si>
  <si>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</si>
  <si>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</si>
  <si>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</si>
  <si>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</si>
  <si>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</si>
  <si>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</si>
  <si>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</si>
  <si>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</si>
  <si>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</si>
  <si>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</si>
  <si>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</si>
  <si>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</si>
  <si>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</si>
  <si>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</si>
  <si>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</si>
  <si>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</si>
  <si>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</si>
  <si>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</si>
  <si>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</si>
  <si>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</si>
  <si>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</si>
  <si>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</si>
  <si>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</si>
  <si>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</si>
  <si>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</si>
  <si>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</si>
  <si>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</si>
  <si>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</si>
  <si>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</si>
  <si>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</si>
  <si>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</si>
  <si>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</si>
  <si>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</si>
  <si>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</si>
  <si>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</si>
  <si>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</si>
  <si>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</si>
  <si>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</si>
  <si>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</si>
  <si>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</si>
  <si>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</si>
  <si>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</si>
  <si>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</si>
  <si>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</si>
  <si>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</si>
  <si>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</si>
  <si>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</si>
  <si>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</si>
  <si>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</si>
  <si>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</si>
  <si>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</si>
  <si>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</si>
  <si>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</si>
  <si>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</si>
  <si>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</si>
  <si>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</si>
  <si>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</si>
  <si>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</si>
  <si>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</si>
  <si>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</si>
  <si>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</si>
  <si>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</si>
  <si>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</si>
  <si>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</si>
  <si>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</si>
  <si>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</si>
  <si>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</si>
  <si>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</si>
  <si>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</si>
  <si>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</si>
  <si>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</si>
  <si>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</si>
  <si>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</si>
  <si>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</si>
  <si>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</si>
  <si>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</si>
  <si>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</si>
  <si>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</si>
  <si>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</si>
  <si>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</si>
  <si>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</si>
  <si>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</si>
  <si>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</si>
  <si>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</si>
  <si>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</si>
  <si>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</si>
  <si>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</si>
  <si>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</si>
  <si>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</si>
  <si>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</si>
  <si>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</si>
  <si>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</si>
  <si>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</si>
  <si>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</si>
  <si>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</si>
  <si>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</si>
  <si>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</si>
  <si>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</si>
  <si>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</si>
  <si>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</si>
  <si>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</si>
  <si>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</si>
  <si>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</si>
  <si>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</si>
  <si>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</si>
  <si>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</si>
  <si>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</si>
  <si>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</si>
  <si>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</si>
  <si>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</si>
  <si>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</si>
  <si>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</si>
  <si>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</si>
  <si>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</si>
  <si>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</si>
  <si>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</si>
  <si>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</si>
  <si>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</si>
  <si>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</si>
  <si>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</si>
  <si>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</si>
  <si>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</si>
  <si>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</si>
  <si>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</si>
  <si>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</si>
  <si>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</si>
  <si>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</si>
  <si>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</si>
  <si>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</si>
  <si>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</si>
  <si>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</si>
  <si>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</si>
  <si>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</si>
  <si>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</si>
  <si>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</si>
  <si>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</si>
  <si>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</si>
  <si>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</si>
  <si>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</si>
  <si>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</si>
  <si>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</si>
  <si>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</si>
  <si>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</si>
  <si>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</si>
  <si>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</si>
  <si>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</si>
  <si>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</si>
  <si>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</si>
  <si>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</si>
  <si>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</si>
  <si>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</si>
  <si>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</si>
  <si>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</si>
  <si>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</si>
  <si>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</si>
  <si>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</si>
  <si>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</si>
  <si>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</si>
  <si>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</si>
  <si>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</si>
  <si>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</si>
  <si>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</si>
  <si>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</si>
  <si>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</si>
  <si>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</si>
  <si>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</si>
  <si>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</si>
  <si>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</si>
  <si>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</si>
  <si>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</si>
  <si>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</si>
  <si>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</si>
  <si>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</si>
  <si>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</si>
  <si>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</si>
  <si>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</si>
  <si>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</si>
  <si>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</si>
  <si>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</si>
  <si>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</si>
  <si>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</si>
  <si>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</si>
  <si>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</si>
  <si>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</si>
  <si>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</si>
  <si>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</si>
  <si>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</si>
  <si>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</si>
  <si>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</si>
  <si>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</si>
  <si>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</si>
  <si>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</si>
  <si>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</si>
  <si>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</si>
  <si>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</si>
  <si>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</si>
  <si>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</si>
  <si>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</si>
  <si>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</si>
  <si>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</si>
  <si>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</si>
  <si>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</si>
  <si>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</si>
  <si>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</si>
  <si>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</si>
  <si>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</si>
  <si>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</si>
  <si>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</si>
  <si>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</si>
  <si>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</si>
  <si>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</si>
  <si>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</si>
  <si>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</si>
  <si>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</si>
  <si>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</si>
  <si>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</si>
  <si>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</si>
  <si>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</si>
  <si>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</si>
  <si>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</si>
  <si>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</si>
  <si>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</si>
  <si>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</si>
  <si>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</si>
  <si>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</si>
  <si>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</si>
  <si>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</si>
  <si>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</si>
  <si>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</si>
  <si>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</si>
  <si>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</si>
  <si>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</si>
  <si>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</si>
  <si>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</si>
  <si>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</si>
  <si>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</si>
  <si>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</si>
  <si>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</si>
  <si>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</si>
  <si>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</si>
  <si>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</si>
  <si>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</si>
  <si>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</si>
  <si>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</si>
  <si>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</si>
  <si>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</si>
  <si>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</si>
  <si>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</si>
  <si>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</si>
  <si>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</si>
  <si>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</si>
  <si>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</si>
  <si>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</si>
  <si>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</si>
  <si>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</si>
  <si>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</si>
  <si>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</si>
  <si>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</si>
  <si>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</si>
  <si>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</si>
  <si>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</si>
  <si>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</si>
  <si>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</si>
  <si>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</si>
  <si>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</si>
  <si>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</si>
  <si>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</si>
  <si>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</si>
  <si>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</si>
  <si>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</si>
  <si>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</si>
  <si>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</si>
  <si>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</si>
  <si>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</si>
  <si>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</si>
  <si>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</si>
  <si>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</si>
  <si>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</si>
  <si>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</si>
  <si>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</si>
  <si>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</si>
  <si>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</si>
  <si>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</si>
  <si>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</si>
  <si>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</si>
  <si>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</si>
  <si>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</si>
  <si>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</si>
  <si>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</si>
  <si>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</si>
  <si>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</si>
  <si>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</si>
  <si>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</si>
  <si>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</si>
  <si>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</si>
  <si>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</si>
  <si>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</si>
  <si>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</si>
  <si>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</si>
  <si>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</si>
  <si>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</si>
  <si>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</si>
  <si>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</si>
  <si>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</si>
  <si>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</si>
  <si>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</si>
  <si>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</si>
  <si>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</si>
  <si>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</si>
  <si>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</si>
  <si>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</si>
  <si>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</si>
  <si>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</si>
  <si>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</si>
  <si>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</si>
  <si>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</si>
  <si>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</si>
  <si>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</si>
  <si>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</si>
  <si>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</si>
  <si>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</si>
  <si>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</si>
  <si>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</si>
  <si>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</si>
  <si>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</si>
  <si>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</si>
  <si>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</si>
  <si>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</si>
  <si>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</si>
  <si>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</si>
  <si>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</si>
  <si>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</si>
  <si>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</si>
  <si>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</si>
  <si>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</si>
  <si>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</si>
  <si>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</si>
  <si>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</si>
  <si>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</si>
  <si>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</si>
  <si>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</si>
  <si>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</si>
  <si>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</si>
  <si>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</si>
  <si>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</si>
  <si>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</si>
  <si>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</si>
  <si>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</si>
  <si>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</si>
  <si>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</si>
  <si>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</si>
  <si>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</si>
  <si>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</si>
  <si>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</si>
  <si>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</si>
  <si>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</si>
  <si>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</si>
  <si>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</si>
  <si>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</si>
  <si>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</si>
  <si>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</si>
  <si>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</si>
  <si>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</si>
  <si>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</si>
  <si>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</si>
  <si>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</si>
  <si>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</si>
  <si>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</si>
  <si>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</si>
  <si>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</si>
  <si>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</si>
  <si>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</si>
  <si>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</si>
  <si>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</si>
  <si>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</si>
  <si>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</si>
  <si>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</si>
  <si>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</si>
  <si>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</si>
  <si>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</si>
  <si>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</si>
  <si>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</si>
  <si>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</si>
  <si>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</si>
  <si>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</si>
  <si>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</si>
  <si>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</si>
  <si>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</si>
  <si>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</si>
  <si>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</si>
  <si>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</si>
  <si>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</si>
  <si>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</si>
  <si>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</si>
  <si>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</si>
  <si>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</si>
  <si>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</si>
  <si>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</si>
  <si>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</si>
  <si>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</si>
  <si>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</si>
  <si>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</si>
  <si>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</si>
  <si>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</si>
  <si>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</si>
  <si>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</si>
  <si>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</si>
  <si>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</si>
  <si>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</si>
  <si>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</si>
  <si>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</si>
  <si>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</si>
  <si>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</si>
  <si>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</si>
  <si>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</si>
  <si>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</si>
  <si>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</si>
  <si>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</si>
  <si>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</si>
  <si>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</si>
  <si>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</si>
  <si>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</si>
  <si>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</si>
  <si>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</si>
  <si>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</si>
  <si>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</si>
  <si>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</si>
  <si>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</si>
  <si>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</si>
  <si>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</si>
  <si>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</si>
  <si>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</si>
  <si>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</si>
  <si>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</si>
  <si>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</si>
  <si>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</si>
  <si>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</si>
  <si>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</si>
  <si>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</si>
  <si>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</si>
  <si>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</si>
  <si>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</si>
  <si>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</si>
  <si>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</si>
  <si>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</si>
  <si>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</si>
  <si>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</si>
  <si>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</si>
  <si>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</si>
  <si>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</si>
  <si>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</si>
  <si>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</si>
  <si>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</si>
  <si>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</si>
  <si>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</si>
  <si>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</si>
  <si>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</si>
  <si>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</si>
  <si>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</si>
  <si>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</si>
  <si>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</si>
  <si>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</si>
  <si>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</si>
  <si>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</si>
  <si>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</si>
  <si>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</si>
  <si>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</si>
  <si>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</si>
  <si>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</si>
  <si>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</si>
  <si>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</si>
  <si>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</si>
  <si>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</si>
  <si>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</si>
  <si>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</si>
  <si>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</si>
  <si>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</si>
  <si>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</si>
  <si>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</si>
  <si>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</si>
  <si>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</si>
  <si>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</si>
  <si>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</si>
  <si>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</si>
  <si>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</si>
  <si>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</si>
  <si>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</si>
  <si>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</si>
  <si>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</si>
  <si>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</si>
  <si>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</si>
  <si>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</si>
  <si>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</si>
  <si>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</si>
  <si>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</si>
  <si>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</si>
  <si>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</si>
  <si>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</si>
  <si>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</si>
  <si>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</si>
  <si>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</si>
  <si>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</si>
  <si>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</si>
  <si>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</si>
  <si>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</si>
  <si>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</si>
  <si>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</si>
  <si>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</si>
  <si>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</si>
  <si>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</si>
  <si>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</si>
  <si>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</si>
  <si>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</si>
  <si>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</si>
  <si>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</si>
  <si>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</si>
  <si>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</si>
  <si>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</si>
  <si>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</si>
  <si>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</si>
  <si>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</si>
  <si>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</si>
  <si>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</si>
  <si>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</si>
  <si>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</si>
  <si>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</si>
  <si>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</si>
  <si>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</si>
  <si>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</si>
  <si>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</si>
  <si>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</si>
  <si>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</si>
  <si>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</si>
  <si>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</si>
  <si>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</si>
  <si>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</si>
  <si>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</si>
  <si>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</si>
  <si>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</si>
  <si>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</si>
  <si>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</si>
  <si>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</si>
  <si>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</si>
  <si>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</si>
  <si>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</si>
  <si>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</si>
  <si>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</si>
  <si>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</si>
  <si>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</si>
  <si>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</si>
  <si>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</si>
  <si>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</si>
  <si>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</si>
  <si>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</si>
  <si>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</si>
  <si>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</si>
  <si>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</si>
  <si>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</si>
  <si>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</si>
  <si>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</si>
  <si>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</si>
  <si>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</si>
  <si>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</si>
  <si>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</si>
  <si>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</si>
  <si>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</si>
  <si>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</si>
  <si>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</si>
  <si>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</si>
  <si>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</si>
  <si>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</si>
  <si>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</si>
  <si>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</si>
  <si>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</si>
  <si>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</si>
  <si>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</si>
  <si>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</si>
  <si>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</si>
  <si>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</si>
  <si>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</si>
  <si>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</si>
  <si>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</si>
  <si>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</si>
  <si>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</si>
  <si>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</si>
  <si>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</si>
  <si>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</si>
  <si>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</si>
  <si>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</si>
  <si>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</si>
  <si>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</si>
  <si>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</si>
  <si>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</si>
  <si>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</si>
  <si>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</si>
  <si>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</si>
  <si>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</si>
  <si>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</si>
  <si>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</si>
  <si>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</si>
  <si>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</si>
  <si>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</si>
  <si>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</si>
  <si>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</si>
  <si>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</si>
  <si>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</si>
  <si>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</si>
  <si>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</si>
  <si>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</si>
  <si>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</si>
  <si>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</si>
  <si>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</si>
  <si>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</si>
  <si>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</si>
  <si>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</si>
  <si>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</si>
  <si>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</si>
  <si>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</si>
  <si>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</si>
  <si>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</si>
  <si>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</si>
  <si>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</si>
  <si>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</si>
  <si>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</si>
  <si>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</si>
  <si>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</si>
  <si>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</si>
  <si>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</si>
  <si>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</si>
  <si>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</si>
  <si>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</si>
  <si>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</si>
  <si>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</si>
  <si>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</si>
  <si>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</si>
  <si>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</si>
  <si>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</si>
  <si>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</si>
  <si>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</si>
  <si>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</si>
  <si>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</si>
  <si>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</si>
  <si>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</si>
  <si>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</si>
  <si>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</si>
  <si>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</si>
  <si>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</si>
  <si>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</si>
  <si>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</si>
  <si>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</si>
  <si>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</si>
  <si>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</si>
  <si>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</si>
  <si>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</si>
  <si>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</si>
  <si>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</si>
  <si>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</si>
  <si>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</si>
  <si>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</si>
  <si>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</si>
  <si>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</si>
  <si>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</si>
  <si>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</si>
  <si>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</si>
  <si>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</si>
  <si>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</si>
  <si>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</si>
  <si>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</si>
  <si>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</si>
  <si>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</si>
  <si>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</si>
  <si>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</si>
  <si>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</si>
  <si>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</si>
  <si>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</si>
  <si>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</si>
  <si>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</si>
  <si>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</si>
  <si>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</si>
  <si>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</si>
  <si>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</si>
  <si>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</si>
  <si>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</si>
  <si>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</si>
  <si>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</si>
  <si>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</si>
  <si>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</si>
  <si>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</si>
  <si>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</si>
  <si>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</si>
  <si>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</si>
  <si>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</si>
  <si>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</si>
  <si>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</si>
  <si>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</si>
  <si>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</si>
  <si>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</si>
  <si>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</si>
  <si>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</si>
  <si>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</si>
  <si>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</si>
  <si>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</si>
  <si>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</si>
  <si>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</si>
  <si>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</si>
  <si>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</si>
  <si>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</si>
  <si>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</si>
  <si>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</si>
  <si>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</si>
  <si>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</si>
  <si>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</si>
  <si>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</si>
  <si>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</si>
  <si>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</si>
  <si>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</si>
  <si>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</si>
  <si>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</si>
  <si>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</si>
  <si>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</si>
  <si>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</si>
  <si>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</si>
  <si>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</si>
  <si>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</si>
  <si>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</si>
  <si>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</si>
  <si>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</si>
  <si>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</si>
  <si>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</si>
  <si>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</si>
  <si>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</si>
  <si>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</si>
  <si>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</si>
  <si>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</si>
  <si>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</si>
  <si>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</si>
  <si>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</si>
  <si>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</si>
  <si>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</si>
  <si>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</si>
  <si>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</si>
  <si>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</si>
  <si>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</si>
  <si>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</si>
  <si>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</si>
  <si>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</si>
  <si>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</si>
  <si>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</si>
  <si>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</si>
  <si>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</si>
  <si>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</si>
  <si>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</si>
  <si>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</si>
  <si>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</si>
  <si>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</si>
  <si>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</si>
  <si>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</si>
  <si>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</si>
  <si>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</si>
  <si>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</si>
  <si>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</si>
  <si>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</si>
  <si>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</si>
  <si>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</si>
  <si>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</si>
  <si>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</si>
  <si>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</si>
  <si>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</si>
  <si>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</si>
  <si>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</si>
  <si>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</si>
  <si>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</si>
  <si>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</si>
  <si>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</si>
  <si>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</si>
  <si>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</si>
  <si>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</si>
  <si>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</si>
  <si>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</si>
  <si>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</si>
  <si>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</si>
  <si>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</si>
  <si>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</si>
  <si>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</si>
  <si>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</si>
  <si>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</si>
  <si>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</si>
  <si>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</si>
  <si>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</si>
  <si>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</si>
  <si>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</si>
  <si>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</si>
  <si>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</si>
  <si>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</si>
  <si>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</si>
  <si>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</si>
  <si>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</si>
  <si>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</si>
  <si>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</si>
  <si>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</si>
  <si>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</si>
  <si>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</si>
  <si>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</si>
  <si>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</si>
  <si>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</si>
  <si>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</si>
  <si>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</si>
  <si>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</si>
  <si>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</si>
  <si>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</si>
  <si>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</si>
  <si>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</si>
  <si>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</si>
  <si>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</si>
  <si>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</si>
  <si>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</si>
  <si>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</si>
  <si>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</si>
  <si>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</si>
  <si>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</si>
  <si>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</si>
  <si>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</si>
  <si>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</si>
  <si>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</si>
  <si>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</si>
  <si>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</si>
  <si>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</si>
  <si>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</si>
  <si>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</si>
  <si>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</si>
  <si>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</si>
  <si>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</si>
  <si>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</si>
  <si>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</si>
  <si>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</si>
  <si>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</si>
  <si>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</si>
  <si>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</si>
  <si>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</si>
  <si>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</si>
  <si>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</si>
  <si>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</si>
  <si>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</si>
  <si>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</si>
  <si>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</si>
  <si>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</si>
  <si>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</si>
  <si>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</si>
  <si>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</si>
  <si>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</si>
  <si>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</si>
  <si>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</si>
  <si>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</si>
  <si>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</si>
  <si>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</si>
  <si>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</si>
  <si>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</si>
  <si>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</si>
  <si>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</si>
  <si>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</si>
  <si>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</si>
  <si>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</si>
  <si>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</si>
  <si>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</si>
  <si>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</si>
  <si>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</si>
  <si>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</si>
  <si>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</si>
  <si>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</si>
  <si>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</si>
  <si>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</si>
  <si>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</si>
  <si>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</si>
  <si>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</si>
  <si>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</si>
  <si>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</si>
  <si>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</si>
  <si>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</si>
  <si>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</si>
  <si>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</si>
  <si>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</si>
  <si>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</si>
  <si>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</si>
  <si>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</si>
  <si>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</si>
  <si>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</si>
  <si>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</si>
  <si>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</si>
  <si>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</si>
  <si>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</si>
  <si>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</si>
  <si>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</si>
  <si>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</si>
  <si>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</si>
  <si>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</si>
  <si>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</si>
  <si>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</si>
  <si>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</si>
  <si>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</si>
  <si>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</si>
  <si>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</si>
  <si>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</si>
  <si>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</si>
  <si>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</si>
  <si>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</si>
  <si>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</si>
  <si>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</si>
  <si>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</si>
  <si>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</si>
  <si>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</si>
  <si>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</si>
  <si>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</si>
  <si>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</si>
  <si>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</si>
  <si>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</si>
  <si>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</si>
  <si>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</si>
  <si>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</si>
  <si>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</si>
  <si>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</si>
  <si>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</si>
  <si>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</si>
  <si>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</si>
  <si>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</si>
  <si>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</si>
  <si>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</si>
  <si>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</si>
  <si>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</si>
  <si>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</si>
  <si>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</si>
  <si>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</si>
  <si>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</si>
  <si>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</si>
  <si>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</si>
  <si>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</si>
  <si>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</si>
  <si>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</si>
  <si>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</si>
  <si>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</si>
  <si>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</si>
  <si>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</si>
  <si>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</si>
  <si>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</si>
  <si>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</si>
  <si>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</si>
  <si>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</si>
  <si>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</si>
  <si>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</si>
  <si>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</si>
  <si>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</si>
  <si>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</si>
  <si>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</si>
  <si>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</si>
  <si>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</si>
  <si>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</si>
  <si>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</si>
  <si>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</si>
  <si>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</si>
  <si>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</si>
  <si>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</si>
  <si>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</si>
  <si>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</si>
  <si>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</si>
  <si>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</si>
  <si>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</si>
  <si>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</si>
  <si>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</si>
  <si>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</si>
  <si>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</si>
  <si>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</si>
  <si>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</si>
  <si>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</si>
  <si>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</si>
  <si>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</si>
  <si>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</si>
  <si>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</si>
  <si>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</si>
  <si>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</si>
  <si>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</si>
  <si>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</si>
  <si>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</si>
  <si>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</si>
  <si>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</si>
  <si>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</si>
  <si>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</si>
  <si>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</si>
  <si>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</si>
  <si>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</si>
  <si>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</si>
  <si>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</si>
  <si>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</si>
  <si>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</si>
  <si>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</si>
  <si>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</si>
  <si>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</si>
  <si>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</si>
  <si>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</si>
  <si>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</si>
  <si>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</si>
  <si>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</si>
  <si>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</si>
  <si>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</si>
  <si>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</si>
  <si>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</si>
  <si>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</si>
  <si>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</si>
  <si>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</si>
  <si>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</si>
  <si>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</si>
  <si>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</si>
  <si>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</si>
  <si>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</si>
  <si>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</si>
  <si>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</si>
  <si>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</si>
  <si>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</si>
  <si>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</si>
  <si>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</si>
  <si>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</si>
  <si>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</si>
  <si>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</si>
  <si>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</si>
  <si>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</si>
  <si>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</si>
  <si>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</si>
  <si>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</si>
  <si>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</si>
  <si>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</si>
  <si>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</si>
  <si>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</si>
  <si>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</si>
  <si>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</si>
  <si>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</si>
  <si>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</si>
  <si>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</si>
  <si>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</si>
  <si>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</si>
  <si>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</si>
  <si>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</si>
  <si>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</si>
  <si>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</si>
  <si>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</si>
  <si>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</si>
  <si>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</si>
  <si>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</si>
  <si>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</si>
  <si>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</si>
  <si>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</si>
  <si>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</si>
  <si>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</si>
  <si>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</si>
  <si>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</si>
  <si>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</si>
  <si>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</si>
  <si>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</si>
  <si>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</si>
  <si>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</si>
  <si>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</si>
  <si>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</si>
  <si>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</si>
  <si>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</si>
  <si>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</si>
  <si>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</si>
  <si>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</si>
  <si>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</si>
  <si>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</si>
  <si>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</si>
  <si>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</si>
  <si>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</si>
  <si>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</si>
  <si>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</si>
  <si>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</si>
  <si>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</si>
  <si>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</si>
  <si>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</si>
  <si>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</si>
  <si>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</si>
  <si>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</si>
  <si>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</si>
  <si>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</si>
  <si>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</si>
  <si>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</si>
  <si>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</si>
  <si>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</si>
  <si>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</si>
  <si>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</si>
  <si>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</si>
  <si>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</si>
  <si>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</si>
  <si>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</si>
  <si>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</si>
  <si>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</si>
  <si>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</si>
  <si>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</si>
  <si>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</si>
  <si>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</si>
  <si>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</si>
  <si>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</si>
  <si>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</si>
  <si>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</si>
  <si>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</si>
  <si>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</si>
  <si>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</si>
  <si>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</si>
  <si>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</si>
  <si>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</si>
  <si>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</si>
  <si>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</si>
  <si>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</si>
  <si>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</si>
  <si>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</si>
  <si>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</si>
  <si>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</si>
  <si>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</si>
  <si>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</si>
  <si>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</si>
  <si>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</si>
  <si>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</si>
  <si>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</si>
  <si>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</si>
  <si>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</si>
  <si>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</si>
  <si>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</si>
  <si>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</si>
  <si>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</si>
  <si>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</si>
  <si>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</si>
  <si>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</si>
  <si>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</si>
  <si>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</si>
  <si>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</si>
  <si>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</si>
  <si>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</si>
  <si>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</si>
  <si>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</si>
  <si>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</si>
  <si>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</si>
  <si>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</si>
  <si>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</si>
  <si>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</si>
  <si>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</si>
  <si>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</si>
  <si>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</si>
  <si>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</si>
  <si>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</si>
  <si>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</si>
  <si>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</si>
  <si>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</si>
  <si>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</si>
  <si>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</si>
  <si>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</si>
  <si>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</si>
  <si>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</si>
  <si>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</si>
  <si>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</si>
  <si>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</si>
  <si>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</si>
  <si>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</si>
  <si>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</si>
  <si>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</si>
  <si>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</si>
  <si>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</si>
  <si>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</si>
  <si>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</si>
  <si>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</si>
  <si>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</si>
  <si>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</si>
  <si>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</si>
  <si>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</si>
  <si>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</si>
  <si>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</si>
  <si>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</si>
  <si>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</si>
  <si>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</si>
  <si>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</si>
  <si>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</si>
  <si>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</si>
  <si>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</si>
  <si>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</si>
  <si>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</si>
  <si>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</si>
  <si>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</si>
  <si>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</si>
  <si>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</si>
  <si>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</si>
  <si>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</si>
  <si>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</si>
  <si>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</si>
  <si>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</si>
  <si>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</si>
  <si>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</si>
  <si>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</si>
  <si>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</si>
  <si>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</si>
  <si>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</si>
  <si>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</si>
  <si>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</si>
  <si>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</si>
  <si>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</si>
  <si>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</si>
  <si>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</si>
  <si>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</si>
  <si>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</si>
  <si>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</si>
  <si>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</si>
  <si>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</si>
  <si>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</si>
  <si>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</si>
  <si>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</si>
  <si>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</si>
  <si>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</si>
  <si>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</si>
  <si>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</si>
  <si>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</si>
  <si>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</si>
  <si>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</si>
  <si>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</si>
  <si>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</si>
  <si>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</si>
  <si>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</si>
  <si>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</si>
  <si>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</si>
  <si>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</si>
  <si>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</si>
  <si>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</si>
  <si>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</si>
  <si>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</si>
  <si>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</si>
  <si>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</si>
  <si>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</si>
  <si>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</si>
  <si>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</si>
  <si>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</si>
  <si>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</si>
  <si>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</si>
  <si>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</si>
  <si>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</si>
  <si>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</si>
  <si>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</si>
  <si>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</si>
  <si>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</si>
  <si>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</si>
  <si>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</si>
  <si>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</si>
  <si>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</si>
  <si>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</si>
  <si>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</si>
  <si>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</si>
  <si>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</si>
  <si>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</si>
  <si>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</si>
  <si>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</si>
  <si>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</si>
  <si>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</si>
  <si>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</si>
  <si>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</si>
  <si>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</si>
  <si>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</si>
  <si>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</si>
  <si>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</si>
  <si>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</si>
  <si>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</si>
  <si>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</si>
  <si>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</si>
  <si>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</si>
  <si>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</si>
  <si>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</si>
  <si>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</si>
  <si>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</si>
  <si>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</si>
  <si>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</si>
  <si>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</si>
  <si>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</si>
  <si>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</si>
  <si>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</si>
  <si>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</si>
  <si>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</si>
  <si>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</si>
  <si>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</si>
  <si>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</si>
  <si>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</si>
  <si>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</si>
  <si>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</si>
  <si>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</si>
  <si>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</si>
  <si>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</si>
  <si>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</si>
  <si>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</si>
  <si>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</si>
  <si>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</si>
  <si>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</si>
  <si>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</si>
  <si>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</si>
  <si>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</si>
  <si>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</si>
  <si>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</si>
  <si>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</si>
  <si>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</si>
  <si>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</si>
  <si>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</si>
  <si>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</si>
  <si>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</si>
  <si>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</si>
  <si>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</si>
  <si>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</si>
  <si>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</si>
  <si>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</si>
  <si>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</si>
  <si>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</si>
  <si>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</si>
  <si>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</si>
  <si>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</si>
  <si>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</si>
  <si>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</si>
  <si>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</si>
  <si>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</si>
  <si>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</si>
  <si>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</si>
  <si>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</si>
  <si>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</si>
  <si>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</si>
  <si>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</si>
  <si>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</si>
  <si>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</si>
  <si>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</si>
  <si>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</si>
  <si>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</si>
  <si>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</si>
  <si>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</si>
  <si>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</si>
  <si>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</si>
  <si>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</si>
  <si>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</si>
  <si>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</si>
  <si>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</si>
  <si>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</si>
  <si>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</si>
  <si>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</si>
  <si>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</si>
  <si>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</si>
  <si>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</si>
  <si>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</si>
  <si>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</si>
  <si>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</si>
  <si>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</si>
  <si>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</si>
  <si>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</si>
  <si>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</si>
  <si>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</si>
  <si>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</si>
  <si>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</si>
  <si>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</si>
  <si>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</si>
  <si>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</si>
  <si>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</si>
  <si>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</si>
  <si>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</si>
  <si>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</si>
  <si>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</si>
  <si>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</si>
  <si>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</si>
  <si>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</si>
  <si>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</si>
  <si>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</si>
  <si>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</si>
  <si>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</si>
  <si>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</si>
  <si>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</si>
  <si>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</si>
  <si>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</si>
  <si>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</si>
  <si>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</si>
  <si>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</si>
  <si>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</si>
  <si>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</si>
  <si>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</si>
  <si>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</si>
  <si>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</si>
  <si>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</si>
  <si>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</si>
  <si>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</si>
  <si>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</si>
  <si>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</si>
  <si>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</si>
  <si>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</si>
  <si>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</si>
  <si>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</si>
  <si>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</si>
  <si>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</si>
  <si>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</si>
  <si>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</si>
  <si>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</si>
  <si>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</si>
  <si>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</si>
  <si>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</si>
  <si>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</si>
  <si>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</si>
  <si>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</si>
  <si>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</si>
  <si>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</si>
  <si>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</si>
  <si>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</si>
  <si>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</si>
  <si>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</si>
  <si>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</si>
  <si>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</si>
  <si>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</si>
  <si>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</si>
  <si>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</si>
  <si>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</si>
  <si>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</si>
  <si>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</si>
  <si>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</si>
  <si>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</si>
  <si>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</si>
  <si>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</si>
  <si>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</si>
  <si>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</si>
  <si>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</si>
  <si>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</si>
  <si>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</si>
  <si>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</si>
  <si>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</si>
  <si>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</si>
  <si>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</si>
  <si>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</si>
  <si>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</si>
  <si>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</si>
  <si>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</si>
  <si>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</si>
  <si>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</si>
  <si>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</si>
  <si>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</si>
  <si>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</si>
  <si>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</si>
  <si>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</si>
  <si>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</si>
  <si>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</si>
  <si>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</si>
  <si>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</si>
  <si>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</si>
  <si>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</si>
  <si>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</si>
  <si>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</si>
  <si>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</si>
  <si>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</si>
  <si>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</si>
  <si>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</si>
  <si>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</si>
  <si>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</si>
  <si>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</si>
  <si>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</si>
  <si>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</si>
  <si>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</si>
  <si>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</si>
  <si>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</si>
  <si>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</si>
  <si>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</si>
  <si>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</si>
  <si>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</si>
  <si>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</si>
  <si>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</si>
  <si>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</si>
  <si>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</si>
  <si>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</si>
  <si>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</si>
  <si>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</si>
  <si>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</si>
  <si>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</si>
  <si>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</si>
  <si>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</si>
  <si>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</si>
  <si>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</si>
  <si>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</si>
  <si>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</si>
  <si>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</si>
  <si>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</si>
  <si>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</si>
  <si>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</si>
  <si>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</si>
  <si>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</si>
  <si>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</si>
  <si>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</si>
  <si>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</si>
  <si>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</si>
  <si>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</si>
  <si>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</si>
  <si>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</si>
  <si>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</si>
  <si>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</si>
  <si>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</si>
  <si>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</si>
  <si>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</si>
  <si>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</si>
  <si>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</si>
  <si>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</si>
  <si>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</si>
  <si>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</si>
  <si>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</si>
  <si>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</si>
  <si>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</si>
  <si>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</si>
  <si>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</si>
  <si>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</si>
  <si>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</si>
  <si>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</si>
  <si>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</si>
  <si>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</si>
  <si>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</si>
  <si>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</si>
  <si>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</si>
  <si>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</si>
  <si>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</si>
  <si>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</si>
  <si>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</si>
  <si>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</si>
  <si>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</si>
  <si>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</si>
  <si>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</si>
  <si>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</si>
  <si>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</si>
  <si>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</si>
  <si>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</si>
  <si>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</si>
  <si>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</si>
  <si>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</si>
  <si>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</si>
  <si>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</si>
  <si>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</si>
  <si>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</si>
  <si>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</si>
  <si>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</si>
  <si>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</si>
  <si>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</si>
  <si>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</si>
  <si>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</si>
  <si>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</si>
  <si>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</si>
  <si>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</si>
  <si>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</si>
  <si>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</si>
  <si>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</si>
  <si>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</si>
  <si>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</si>
  <si>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</si>
  <si>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</si>
  <si>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</si>
  <si>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</si>
  <si>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</si>
  <si>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</si>
  <si>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</si>
  <si>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</si>
  <si>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</si>
  <si>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</si>
  <si>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</si>
  <si>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</si>
  <si>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</si>
  <si>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</si>
  <si>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</si>
  <si>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</si>
  <si>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</si>
  <si>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</si>
  <si>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</si>
  <si>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</si>
  <si>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</si>
  <si>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</si>
  <si>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</si>
  <si>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</si>
  <si>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</si>
  <si>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</si>
  <si>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</si>
  <si>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</si>
  <si>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</si>
  <si>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</si>
  <si>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</si>
  <si>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</si>
  <si>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</si>
  <si>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</si>
  <si>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</si>
  <si>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</si>
  <si>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</si>
  <si>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</si>
  <si>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</si>
  <si>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</si>
  <si>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</si>
  <si>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</si>
  <si>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</si>
  <si>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</si>
  <si>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</si>
  <si>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</si>
  <si>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</si>
  <si>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</si>
  <si>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</si>
  <si>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</si>
  <si>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</si>
  <si>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</si>
  <si>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</si>
  <si>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</si>
  <si>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</si>
  <si>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</si>
  <si>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</si>
  <si>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</si>
  <si>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</si>
  <si>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</si>
  <si>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</si>
  <si>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</si>
  <si>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</si>
  <si>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</si>
  <si>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</si>
  <si>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</si>
  <si>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</si>
  <si>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</si>
  <si>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</si>
  <si>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</si>
  <si>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</si>
  <si>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</si>
  <si>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</si>
  <si>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</si>
  <si>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</si>
  <si>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</si>
  <si>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</si>
  <si>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</si>
  <si>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</si>
  <si>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</si>
  <si>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</si>
  <si>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</si>
  <si>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</si>
  <si>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</si>
  <si>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</si>
  <si>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</si>
  <si>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</si>
  <si>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</si>
  <si>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</si>
  <si>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</si>
  <si>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</si>
  <si>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</si>
  <si>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</si>
  <si>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</si>
  <si>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</si>
  <si>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</si>
  <si>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</si>
  <si>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</si>
  <si>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</si>
  <si>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</si>
  <si>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</si>
  <si>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</si>
  <si>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</si>
  <si>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</si>
  <si>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</si>
  <si>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</si>
  <si>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</si>
  <si>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</si>
  <si>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</si>
  <si>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</si>
  <si>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</si>
  <si>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</si>
  <si>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</si>
  <si>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</si>
  <si>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</si>
  <si>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</si>
  <si>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</si>
  <si>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</si>
  <si>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</si>
  <si>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</si>
  <si>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</si>
  <si>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</si>
  <si>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</si>
  <si>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</si>
  <si>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</si>
  <si>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</si>
  <si>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</si>
  <si>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</si>
  <si>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</si>
  <si>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</si>
  <si>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</si>
  <si>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</si>
  <si>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</si>
  <si>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</si>
  <si>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</si>
  <si>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</si>
  <si>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</si>
  <si>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</si>
  <si>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</si>
  <si>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</si>
  <si>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</si>
  <si>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</si>
  <si>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</si>
  <si>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</si>
  <si>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</si>
  <si>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</si>
  <si>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</si>
  <si>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</si>
  <si>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</si>
  <si>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</si>
  <si>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</si>
  <si>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</si>
  <si>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</si>
  <si>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</si>
  <si>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</si>
  <si>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</si>
  <si>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</si>
  <si>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</si>
  <si>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</si>
  <si>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</si>
  <si>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</si>
  <si>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</si>
  <si>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</si>
  <si>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</si>
  <si>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</si>
  <si>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</si>
  <si>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</si>
  <si>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</si>
  <si>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</si>
  <si>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</si>
  <si>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</si>
  <si>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</si>
  <si>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</si>
  <si>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</si>
  <si>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</si>
  <si>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</si>
  <si>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</si>
  <si>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</si>
  <si>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</si>
  <si>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</si>
  <si>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</si>
  <si>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</si>
  <si>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</si>
  <si>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</si>
  <si>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</si>
  <si>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</si>
  <si>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</si>
  <si>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</si>
  <si>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</si>
  <si>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</si>
  <si>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</si>
  <si>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</si>
  <si>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</si>
  <si>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</si>
  <si>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</si>
  <si>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</si>
  <si>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</si>
  <si>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</si>
  <si>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</si>
  <si>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</si>
  <si>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</si>
  <si>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</si>
  <si>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</si>
  <si>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</si>
  <si>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</si>
  <si>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</si>
  <si>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</si>
  <si>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</si>
  <si>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</si>
  <si>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</si>
  <si>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</si>
  <si>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</si>
  <si>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</si>
  <si>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</si>
  <si>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</si>
  <si>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</si>
  <si>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</si>
  <si>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</si>
  <si>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</si>
  <si>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</si>
  <si>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</si>
  <si>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</si>
  <si>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</si>
  <si>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</si>
  <si>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</si>
  <si>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</si>
  <si>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</si>
  <si>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</si>
  <si>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</si>
  <si>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</si>
  <si>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</si>
  <si>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</si>
  <si>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</si>
  <si>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</si>
  <si>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</si>
  <si>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</si>
  <si>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</si>
  <si>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</si>
  <si>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</si>
  <si>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</si>
  <si>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</si>
  <si>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</si>
  <si>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</si>
  <si>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</si>
  <si>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</si>
  <si>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</si>
  <si>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</si>
  <si>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</si>
  <si>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</si>
  <si>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</si>
  <si>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</si>
  <si>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</si>
  <si>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</si>
  <si>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</si>
  <si>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</si>
  <si>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</si>
  <si>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</si>
  <si>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</si>
  <si>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</si>
  <si>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</si>
  <si>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</si>
  <si>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</si>
  <si>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</si>
  <si>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</si>
  <si>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</si>
  <si>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</si>
  <si>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</si>
  <si>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</si>
  <si>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</si>
  <si>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</si>
  <si>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</si>
  <si>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</si>
  <si>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</si>
  <si>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</si>
  <si>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</si>
  <si>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</si>
  <si>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</si>
  <si>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</si>
  <si>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</si>
  <si>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</si>
  <si>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</si>
  <si>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</si>
  <si>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</si>
  <si>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</si>
  <si>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</si>
  <si>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</si>
  <si>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</si>
  <si>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</si>
  <si>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</si>
  <si>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</si>
  <si>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</si>
  <si>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</si>
  <si>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</si>
  <si>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</si>
  <si>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</si>
  <si>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</si>
  <si>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</si>
  <si>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</si>
  <si>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</si>
  <si>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</si>
  <si>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</si>
  <si>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</si>
  <si>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</si>
  <si>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</si>
  <si>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</si>
  <si>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</si>
  <si>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</si>
  <si>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</si>
  <si>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</si>
  <si>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</si>
  <si>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</si>
  <si>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</si>
  <si>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</si>
  <si>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</si>
  <si>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</si>
  <si>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</si>
  <si>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</si>
  <si>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</si>
  <si>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</si>
  <si>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</si>
  <si>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</si>
  <si>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</si>
  <si>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</si>
  <si>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</si>
  <si>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</si>
  <si>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</si>
  <si>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</si>
  <si>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</si>
  <si>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</si>
  <si>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</si>
  <si>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</si>
  <si>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</si>
  <si>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</si>
  <si>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</si>
  <si>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</si>
  <si>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</si>
  <si>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</si>
  <si>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</si>
  <si>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</si>
  <si>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</si>
  <si>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</si>
  <si>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</si>
  <si>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</si>
  <si>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</si>
  <si>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</si>
  <si>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</si>
  <si>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</si>
  <si>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</si>
  <si>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</si>
  <si>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</si>
  <si>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</si>
  <si>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</si>
  <si>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</si>
  <si>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</si>
  <si>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</si>
  <si>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</si>
  <si>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</si>
  <si>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</si>
  <si>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</si>
  <si>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</si>
  <si>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</si>
  <si>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</si>
  <si>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</si>
  <si>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</si>
  <si>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</si>
  <si>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</si>
  <si>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</si>
  <si>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</si>
  <si>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</si>
  <si>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</si>
  <si>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</si>
  <si>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</si>
  <si>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</si>
  <si>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</si>
  <si>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</si>
  <si>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</si>
  <si>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</si>
  <si>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</si>
  <si>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</si>
  <si>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</si>
  <si>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</si>
  <si>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</si>
  <si>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</si>
  <si>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</si>
  <si>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</si>
  <si>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</si>
  <si>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</si>
  <si>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</si>
  <si>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</si>
  <si>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</si>
  <si>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</si>
  <si>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</si>
  <si>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</si>
  <si>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</si>
  <si>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</si>
  <si>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</si>
  <si>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</si>
  <si>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</si>
  <si>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</si>
  <si>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</si>
  <si>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</si>
  <si>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</si>
  <si>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</si>
  <si>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</si>
  <si>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</si>
  <si>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</si>
  <si>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</si>
  <si>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</si>
  <si>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</si>
  <si>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</si>
  <si>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</si>
  <si>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</si>
  <si>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</si>
  <si>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</si>
  <si>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</si>
  <si>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</si>
  <si>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</si>
  <si>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</si>
  <si>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</si>
  <si>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</si>
  <si>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</si>
  <si>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</si>
  <si>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</si>
  <si>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</si>
  <si>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</si>
  <si>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</si>
  <si>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</si>
  <si>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</si>
  <si>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</si>
  <si>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</si>
  <si>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</si>
  <si>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</si>
  <si>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</si>
  <si>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</si>
  <si>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</si>
  <si>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</si>
  <si>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</si>
  <si>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</si>
  <si>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</si>
  <si>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</si>
  <si>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</si>
  <si>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</si>
  <si>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</si>
  <si>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</si>
  <si>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</si>
  <si>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</si>
  <si>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</si>
  <si>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</si>
  <si>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</si>
  <si>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</si>
  <si>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</si>
  <si>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</si>
  <si>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</si>
  <si>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</si>
  <si>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</si>
  <si>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</si>
  <si>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</si>
  <si>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</si>
  <si>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</si>
  <si>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</si>
  <si>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</si>
  <si>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</si>
  <si>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</si>
  <si>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</si>
  <si>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</si>
  <si>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</si>
  <si>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</si>
  <si>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</si>
  <si>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</si>
  <si>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</si>
  <si>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</si>
  <si>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</si>
  <si>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</si>
  <si>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</si>
  <si>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</si>
  <si>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</si>
  <si>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</si>
  <si>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</si>
  <si>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</si>
  <si>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</si>
  <si>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</si>
  <si>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</si>
  <si>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</si>
  <si>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</si>
  <si>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</si>
  <si>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</si>
  <si>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</si>
  <si>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</si>
  <si>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</si>
  <si>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</si>
  <si>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</si>
  <si>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</si>
  <si>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</si>
  <si>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</si>
  <si>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</si>
  <si>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</si>
  <si>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</si>
  <si>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</si>
  <si>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</si>
  <si>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</si>
  <si>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</si>
  <si>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</si>
  <si>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</si>
  <si>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</si>
  <si>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</si>
  <si>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</si>
  <si>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</si>
  <si>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</si>
  <si>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</si>
  <si>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</si>
  <si>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</si>
  <si>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</si>
  <si>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</si>
  <si>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</si>
  <si>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</si>
  <si>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</si>
  <si>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</si>
  <si>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</si>
  <si>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</si>
  <si>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</si>
  <si>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</si>
  <si>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</si>
  <si>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</si>
  <si>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</si>
  <si>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</si>
  <si>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</si>
  <si>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</si>
  <si>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</si>
  <si>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</si>
  <si>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</si>
  <si>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</si>
  <si>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</si>
  <si>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</si>
  <si>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</si>
  <si>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</si>
  <si>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</si>
  <si>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</si>
  <si>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</si>
  <si>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</si>
  <si>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</si>
  <si>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</si>
  <si>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</si>
  <si>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</si>
  <si>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</si>
  <si>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</si>
  <si>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</si>
  <si>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</si>
  <si>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</si>
  <si>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</si>
  <si>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</si>
  <si>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</si>
  <si>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</si>
  <si>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</si>
  <si>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</si>
  <si>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</si>
  <si>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</si>
  <si>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</si>
  <si>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</si>
  <si>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</si>
  <si>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</si>
  <si>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</si>
  <si>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</si>
  <si>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</si>
  <si>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</si>
  <si>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</si>
  <si>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</si>
  <si>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</si>
  <si>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</si>
  <si>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</si>
  <si>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</si>
  <si>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</si>
  <si>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</si>
  <si>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</si>
  <si>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</si>
  <si>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</si>
  <si>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</si>
  <si>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</si>
  <si>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</si>
  <si>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</si>
  <si>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</si>
  <si>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</si>
  <si>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</si>
  <si>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</si>
  <si>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</si>
  <si>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</si>
  <si>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</si>
  <si>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</si>
  <si>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</si>
  <si>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</si>
  <si>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</si>
  <si>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</si>
  <si>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</si>
  <si>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</si>
  <si>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</si>
  <si>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</si>
  <si>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</si>
  <si>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</si>
  <si>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</si>
  <si>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</si>
  <si>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</si>
  <si>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</si>
  <si>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</si>
  <si>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</si>
  <si>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</si>
  <si>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</si>
  <si>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</si>
  <si>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</si>
  <si>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</si>
  <si>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</si>
  <si>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</si>
  <si>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</si>
  <si>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</si>
  <si>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</si>
  <si>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</si>
  <si>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</si>
  <si>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</si>
  <si>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</si>
  <si>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</si>
  <si>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</si>
  <si>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</si>
  <si>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</si>
  <si>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</si>
  <si>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</si>
  <si>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</si>
  <si>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</si>
  <si>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</si>
  <si>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</si>
  <si>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</si>
  <si>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</si>
  <si>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</si>
  <si>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</si>
  <si>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</si>
  <si>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</si>
  <si>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</si>
  <si>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</si>
  <si>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</si>
  <si>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</si>
  <si>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</si>
  <si>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</si>
  <si>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</si>
  <si>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</si>
  <si>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</si>
  <si>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</si>
  <si>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</si>
  <si>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</si>
  <si>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</si>
  <si>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</si>
  <si>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</si>
  <si>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</si>
  <si>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</si>
  <si>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</si>
  <si>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</si>
  <si>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</si>
  <si>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</si>
  <si>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</si>
  <si>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</si>
  <si>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</si>
  <si>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</si>
  <si>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</si>
  <si>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</si>
  <si>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</si>
  <si>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</si>
  <si>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</si>
  <si>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</si>
  <si>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</si>
  <si>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</si>
  <si>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</si>
  <si>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</si>
  <si>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</si>
  <si>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</si>
  <si>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</si>
  <si>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</si>
  <si>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</si>
  <si>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</si>
  <si>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</si>
  <si>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</si>
  <si>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</si>
  <si>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</si>
  <si>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</si>
  <si>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</si>
  <si>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</si>
  <si>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</si>
  <si>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</si>
  <si>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</si>
  <si>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</si>
  <si>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</si>
  <si>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</si>
  <si>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</si>
  <si>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</si>
  <si>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</si>
  <si>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</si>
  <si>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</si>
  <si>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</si>
  <si>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</si>
  <si>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</si>
  <si>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</si>
  <si>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</si>
  <si>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</si>
  <si>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</si>
  <si>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</si>
  <si>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</si>
  <si>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</si>
  <si>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</si>
  <si>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</si>
  <si>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</si>
  <si>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</si>
  <si>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</si>
  <si>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</si>
  <si>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</si>
  <si>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</si>
  <si>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</si>
  <si>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</si>
  <si>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</si>
  <si>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</si>
  <si>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</si>
  <si>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</si>
  <si>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</si>
  <si>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</si>
  <si>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</si>
  <si>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</si>
  <si>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</si>
  <si>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</si>
  <si>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</si>
  <si>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</si>
  <si>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</si>
  <si>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</si>
  <si>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</si>
  <si>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</si>
  <si>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</si>
  <si>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</si>
  <si>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</si>
  <si>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</si>
  <si>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</si>
  <si>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</si>
  <si>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</si>
  <si>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</si>
  <si>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</si>
  <si>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</si>
  <si>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</si>
  <si>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</si>
  <si>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</si>
  <si>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</si>
  <si>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</si>
  <si>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</si>
  <si>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</si>
  <si>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</si>
  <si>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</si>
  <si>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</si>
  <si>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</si>
  <si>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</si>
  <si>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</si>
  <si>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</si>
  <si>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</si>
  <si>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</si>
  <si>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</si>
  <si>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</si>
  <si>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</si>
  <si>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</si>
  <si>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</si>
  <si>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</si>
  <si>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</si>
  <si>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</si>
  <si>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</si>
  <si>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</si>
  <si>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</si>
  <si>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</si>
  <si>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</si>
  <si>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</si>
  <si>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</si>
  <si>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</si>
  <si>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</si>
  <si>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</si>
  <si>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</si>
  <si>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</si>
  <si>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</si>
  <si>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</si>
  <si>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</si>
  <si>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</si>
  <si>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</si>
  <si>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</si>
  <si>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</si>
  <si>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</si>
  <si>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</si>
  <si>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</si>
  <si>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</si>
  <si>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</si>
  <si>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</si>
  <si>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</si>
  <si>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</si>
  <si>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</si>
  <si>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</si>
  <si>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</si>
  <si>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</si>
  <si>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</si>
  <si>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</si>
  <si>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</si>
  <si>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</si>
  <si>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</si>
  <si>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</si>
  <si>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</si>
  <si>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</si>
  <si>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</si>
  <si>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</si>
  <si>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</si>
  <si>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</si>
  <si>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</si>
  <si>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</si>
  <si>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</si>
  <si>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</si>
  <si>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</si>
  <si>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</si>
  <si>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</si>
  <si>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</si>
  <si>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</si>
  <si>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</si>
  <si>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</si>
  <si>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</si>
  <si>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</si>
  <si>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</si>
  <si>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</si>
  <si>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</si>
  <si>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</si>
  <si>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</si>
  <si>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</si>
  <si>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</si>
  <si>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</si>
  <si>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</si>
  <si>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</si>
  <si>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</si>
  <si>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</si>
  <si>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</si>
  <si>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</si>
  <si>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</si>
  <si>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</si>
  <si>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</si>
  <si>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</si>
  <si>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</si>
  <si>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</si>
  <si>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</si>
  <si>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</si>
  <si>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</si>
  <si>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</si>
  <si>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</si>
  <si>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</si>
  <si>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</si>
  <si>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</si>
  <si>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</si>
  <si>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</si>
  <si>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</si>
  <si>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</si>
  <si>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</si>
  <si>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</si>
  <si>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</si>
  <si>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</si>
  <si>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</si>
  <si>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</si>
  <si>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</si>
  <si>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</si>
  <si>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</si>
  <si>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</si>
  <si>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</si>
  <si>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</si>
  <si>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</si>
  <si>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</si>
  <si>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</si>
  <si>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</si>
  <si>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</si>
  <si>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</si>
  <si>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</si>
  <si>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</si>
  <si>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</si>
  <si>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</si>
  <si>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</si>
  <si>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</si>
  <si>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</si>
  <si>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</si>
  <si>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</si>
  <si>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</si>
  <si>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</si>
  <si>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</si>
  <si>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</si>
  <si>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</si>
  <si>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</si>
  <si>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</si>
  <si>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</si>
  <si>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</si>
  <si>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</si>
  <si>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</si>
  <si>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</si>
  <si>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</si>
  <si>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</si>
  <si>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</si>
  <si>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</si>
  <si>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</si>
  <si>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</si>
  <si>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</si>
  <si>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</si>
  <si>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</si>
  <si>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</si>
  <si>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</si>
  <si>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</si>
  <si>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</si>
  <si>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</si>
  <si>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</si>
  <si>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</si>
  <si>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</si>
  <si>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</si>
  <si>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</si>
  <si>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</si>
  <si>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</si>
  <si>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</si>
  <si>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</si>
  <si>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</si>
  <si>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</si>
  <si>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</si>
  <si>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</si>
  <si>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</si>
  <si>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</si>
  <si>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</si>
  <si>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</si>
  <si>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</si>
  <si>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</si>
  <si>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</si>
  <si>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</si>
  <si>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</si>
  <si>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</si>
  <si>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</si>
  <si>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</si>
  <si>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</si>
  <si>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</si>
  <si>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</si>
  <si>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</si>
  <si>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</si>
  <si>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</si>
  <si>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</si>
  <si>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</si>
  <si>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</si>
  <si>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</si>
  <si>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</si>
  <si>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</si>
  <si>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</si>
  <si>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</si>
  <si>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</si>
  <si>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</si>
  <si>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</si>
  <si>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</si>
  <si>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</si>
  <si>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</si>
  <si>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</si>
  <si>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</si>
  <si>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</si>
  <si>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</si>
  <si>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</si>
  <si>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</si>
  <si>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</si>
  <si>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</si>
  <si>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</si>
  <si>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</si>
  <si>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</si>
  <si>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</si>
  <si>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</si>
  <si>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</si>
  <si>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</si>
  <si>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</si>
  <si>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</si>
  <si>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</si>
  <si>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</si>
  <si>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</si>
  <si>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</si>
  <si>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</si>
  <si>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</si>
  <si>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</si>
  <si>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</si>
  <si>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</si>
  <si>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</si>
  <si>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</si>
  <si>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</si>
  <si>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</si>
  <si>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</si>
  <si>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</si>
  <si>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</si>
  <si>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</si>
  <si>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</si>
  <si>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</si>
  <si>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</si>
  <si>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</si>
  <si>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</si>
  <si>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</si>
  <si>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</si>
  <si>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</si>
  <si>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</si>
  <si>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</si>
  <si>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</si>
  <si>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</si>
  <si>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</si>
  <si>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</si>
  <si>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</si>
  <si>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</si>
  <si>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</si>
  <si>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</si>
  <si>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</si>
  <si>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</si>
  <si>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</si>
  <si>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</si>
  <si>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</si>
  <si>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</si>
  <si>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</si>
  <si>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</si>
  <si>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</si>
  <si>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</si>
  <si>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</si>
  <si>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</si>
  <si>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</si>
  <si>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</si>
  <si>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</si>
  <si>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</si>
  <si>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</si>
  <si>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</si>
  <si>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</si>
  <si>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</si>
  <si>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</si>
  <si>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</si>
  <si>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</si>
  <si>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</si>
  <si>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</si>
  <si>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</si>
  <si>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</si>
  <si>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</si>
  <si>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</si>
  <si>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</si>
  <si>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</si>
  <si>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</si>
  <si>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</si>
  <si>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</si>
  <si>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</si>
  <si>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</si>
  <si>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</si>
  <si>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</si>
  <si>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</si>
  <si>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</si>
  <si>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</si>
  <si>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</si>
  <si>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</si>
  <si>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</si>
  <si>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</si>
  <si>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</si>
  <si>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</si>
  <si>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</si>
  <si>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</si>
  <si>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</si>
  <si>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</si>
  <si>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</si>
  <si>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</si>
  <si>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</si>
  <si>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</si>
  <si>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</si>
  <si>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</si>
  <si>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</si>
  <si>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</si>
  <si>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</si>
  <si>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</si>
  <si>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</si>
  <si>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</si>
  <si>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</si>
  <si>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</si>
  <si>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</si>
  <si>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</si>
  <si>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</si>
  <si>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</si>
  <si>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</si>
  <si>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</si>
  <si>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</si>
  <si>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</si>
  <si>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</si>
  <si>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</si>
  <si>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</si>
  <si>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</si>
  <si>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</si>
  <si>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</si>
  <si>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</si>
  <si>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</si>
  <si>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</si>
  <si>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</si>
  <si>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</si>
  <si>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</si>
  <si>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</si>
  <si>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</si>
  <si>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</si>
  <si>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</si>
  <si>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</si>
  <si>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</si>
  <si>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</si>
  <si>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</si>
  <si>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</si>
  <si>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</si>
  <si>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</si>
  <si>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</si>
  <si>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</si>
  <si>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</si>
  <si>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</si>
  <si>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</si>
  <si>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</si>
  <si>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</si>
  <si>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</si>
  <si>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</si>
  <si>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</si>
  <si>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</si>
  <si>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</si>
  <si>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</si>
  <si>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</si>
  <si>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</si>
  <si>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</si>
  <si>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</si>
  <si>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</si>
  <si>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</si>
  <si>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</si>
  <si>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</si>
  <si>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</si>
  <si>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</si>
  <si>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</si>
  <si>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</si>
  <si>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</si>
  <si>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</si>
  <si>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</si>
  <si>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</si>
  <si>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</si>
  <si>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</si>
  <si>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</si>
  <si>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</si>
  <si>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</si>
  <si>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</si>
  <si>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</si>
  <si>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</si>
  <si>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</si>
  <si>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</si>
  <si>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</si>
  <si>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</si>
  <si>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</si>
  <si>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</si>
  <si>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</si>
  <si>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</si>
  <si>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</si>
  <si>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</si>
  <si>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</si>
  <si>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</si>
  <si>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</si>
  <si>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</si>
  <si>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</si>
  <si>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</si>
  <si>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</si>
  <si>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</si>
  <si>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</si>
  <si>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</si>
  <si>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</si>
  <si>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</si>
  <si>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</si>
  <si>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</si>
  <si>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</si>
  <si>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</si>
  <si>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</si>
  <si>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</si>
  <si>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</si>
  <si>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</si>
  <si>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</si>
  <si>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</si>
  <si>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</si>
  <si>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</si>
  <si>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</si>
  <si>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</si>
  <si>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</si>
  <si>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</si>
  <si>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</si>
  <si>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</si>
  <si>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</si>
  <si>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</si>
  <si>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</si>
  <si>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</si>
  <si>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</si>
  <si>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</si>
  <si>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</si>
  <si>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</si>
  <si>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</si>
  <si>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</si>
  <si>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</si>
  <si>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</si>
  <si>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</si>
  <si>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</si>
  <si>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</si>
  <si>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</si>
  <si>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</si>
  <si>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</si>
  <si>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</si>
  <si>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</si>
  <si>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</si>
  <si>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</si>
  <si>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</si>
  <si>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</si>
  <si>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</si>
  <si>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</si>
  <si>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</si>
  <si>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</si>
  <si>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</si>
  <si>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</si>
  <si>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</si>
  <si>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</si>
  <si>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</si>
  <si>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</si>
  <si>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</si>
  <si>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</si>
  <si>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</si>
  <si>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</si>
  <si>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</si>
  <si>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</si>
  <si>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</si>
  <si>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</si>
  <si>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</si>
  <si>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</si>
  <si>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</si>
  <si>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</si>
  <si>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</si>
  <si>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</si>
  <si>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</si>
  <si>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</si>
  <si>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</si>
  <si>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</si>
  <si>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</si>
  <si>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</si>
  <si>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</si>
  <si>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</si>
  <si>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</si>
  <si>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</si>
  <si>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</si>
  <si>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</si>
  <si>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</si>
  <si>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</si>
  <si>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</si>
  <si>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</si>
  <si>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</si>
  <si>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</si>
  <si>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</si>
  <si>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</si>
  <si>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</si>
  <si>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</si>
  <si>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</si>
  <si>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</si>
  <si>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</si>
  <si>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</si>
  <si>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</si>
  <si>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</si>
  <si>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</si>
  <si>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</si>
  <si>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</si>
  <si>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</si>
  <si>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</si>
  <si>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</si>
  <si>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</si>
  <si>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</si>
  <si>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</si>
  <si>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</si>
  <si>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</si>
  <si>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</si>
  <si>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</si>
  <si>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</si>
  <si>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</si>
  <si>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</si>
  <si>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</si>
  <si>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</si>
  <si>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</si>
  <si>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</si>
  <si>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</si>
  <si>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</si>
  <si>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</si>
  <si>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</si>
  <si>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</si>
  <si>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</si>
  <si>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</si>
  <si>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</si>
  <si>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</si>
  <si>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</si>
  <si>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</si>
  <si>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</si>
  <si>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</si>
  <si>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</si>
  <si>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</si>
  <si>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</si>
  <si>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</si>
  <si>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</si>
  <si>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</si>
  <si>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</si>
  <si>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</si>
  <si>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</si>
  <si>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</si>
  <si>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</si>
  <si>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</si>
  <si>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</si>
  <si>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</si>
  <si>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</si>
  <si>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</si>
  <si>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</si>
  <si>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</si>
  <si>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</si>
  <si>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</si>
  <si>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</si>
  <si>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</si>
  <si>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</si>
  <si>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</si>
  <si>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</si>
  <si>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</si>
  <si>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</si>
  <si>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</si>
  <si>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</si>
  <si>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</si>
  <si>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</si>
  <si>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</si>
  <si>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</si>
  <si>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</si>
  <si>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</si>
  <si>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</si>
  <si>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</si>
  <si>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</si>
  <si>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</si>
  <si>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</si>
  <si>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</si>
  <si>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</si>
  <si>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</si>
  <si>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</si>
  <si>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</si>
  <si>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</si>
  <si>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</si>
  <si>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</si>
  <si>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</si>
  <si>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</si>
  <si>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</si>
  <si>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</si>
  <si>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</si>
  <si>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</si>
  <si>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</si>
  <si>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</si>
  <si>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</si>
  <si>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</si>
  <si>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</si>
  <si>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</si>
  <si>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</si>
  <si>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</si>
  <si>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</si>
  <si>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</si>
  <si>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</si>
  <si>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</si>
  <si>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</si>
  <si>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</si>
  <si>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</si>
  <si>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</si>
  <si>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</si>
  <si>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</si>
  <si>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</si>
  <si>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</si>
  <si>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</si>
  <si>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</si>
  <si>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</si>
  <si>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</si>
  <si>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</si>
  <si>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</si>
  <si>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</si>
  <si>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</si>
  <si>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</si>
  <si>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</si>
  <si>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</si>
  <si>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</si>
  <si>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</si>
  <si>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</si>
  <si>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</si>
  <si>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</si>
  <si>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</si>
  <si>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</si>
  <si>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</si>
  <si>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</si>
  <si>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</si>
  <si>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</si>
  <si>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</si>
  <si>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</si>
  <si>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</si>
  <si>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</si>
  <si>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</si>
  <si>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</si>
  <si>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</si>
  <si>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</si>
  <si>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</si>
  <si>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</si>
  <si>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</si>
  <si>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</si>
  <si>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</si>
  <si>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</si>
  <si>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</si>
  <si>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</si>
  <si>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</si>
  <si>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</si>
  <si>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</si>
  <si>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</si>
  <si>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</si>
  <si>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</si>
  <si>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</si>
  <si>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</si>
  <si>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</si>
  <si>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</si>
  <si>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</si>
  <si>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</si>
  <si>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</si>
  <si>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</si>
  <si>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</si>
  <si>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</si>
  <si>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</si>
  <si>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</si>
  <si>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</si>
  <si>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</si>
  <si>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</si>
  <si>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</si>
  <si>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</si>
  <si>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</si>
  <si>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</si>
  <si>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</si>
  <si>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</si>
  <si>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</si>
  <si>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</si>
  <si>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</si>
  <si>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</si>
  <si>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</si>
  <si>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</si>
  <si>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</si>
  <si>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</si>
  <si>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</si>
  <si>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</si>
  <si>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</si>
  <si>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</si>
  <si>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</si>
  <si>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</si>
  <si>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</si>
  <si>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</si>
  <si>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</si>
  <si>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</si>
  <si>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</si>
  <si>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</si>
  <si>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</si>
  <si>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</si>
  <si>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</si>
  <si>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</si>
  <si>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</si>
  <si>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</si>
  <si>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</si>
  <si>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</si>
  <si>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</si>
  <si>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</si>
  <si>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</si>
  <si>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</si>
  <si>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</si>
  <si>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</si>
  <si>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</si>
  <si>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</si>
  <si>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</si>
  <si>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</si>
  <si>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</si>
  <si>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</si>
  <si>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</si>
  <si>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</si>
  <si>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</si>
  <si>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</si>
  <si>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</si>
  <si>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</si>
  <si>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</si>
  <si>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</si>
  <si>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</si>
  <si>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</si>
  <si>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</si>
  <si>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</si>
  <si>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</si>
  <si>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</si>
  <si>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</si>
  <si>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</si>
  <si>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</si>
  <si>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</si>
  <si>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</si>
  <si>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</si>
  <si>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</si>
  <si>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</si>
  <si>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</si>
  <si>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</si>
  <si>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</si>
  <si>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</si>
  <si>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</si>
  <si>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</si>
  <si>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</si>
  <si>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</si>
  <si>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</si>
  <si>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</si>
  <si>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</si>
  <si>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</si>
  <si>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</si>
  <si>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</si>
  <si>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</si>
  <si>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</si>
  <si>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</si>
  <si>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</si>
  <si>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</si>
  <si>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</si>
  <si>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</si>
  <si>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</si>
  <si>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</si>
  <si>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</si>
  <si>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</si>
  <si>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</si>
  <si>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</si>
  <si>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</si>
  <si>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</si>
  <si>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</si>
  <si>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</si>
  <si>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</si>
  <si>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</si>
  <si>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</si>
  <si>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</si>
  <si>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</si>
  <si>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</si>
  <si>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</si>
  <si>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</si>
  <si>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</si>
  <si>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</si>
  <si>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</si>
  <si>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</si>
  <si>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</si>
  <si>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</si>
  <si>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</si>
  <si>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</si>
  <si>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</si>
  <si>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</si>
  <si>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</si>
  <si>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</si>
  <si>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</si>
  <si>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</si>
  <si>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</si>
  <si>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</si>
  <si>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</si>
  <si>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</si>
  <si>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</si>
  <si>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</si>
  <si>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</si>
  <si>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</si>
  <si>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</si>
  <si>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</si>
  <si>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</si>
  <si>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</si>
  <si>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</si>
  <si>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</si>
  <si>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</si>
  <si>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</si>
  <si>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</si>
  <si>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</si>
  <si>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</si>
  <si>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</si>
  <si>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</si>
  <si>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</si>
  <si>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</si>
  <si>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</si>
  <si>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</si>
  <si>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</si>
  <si>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</si>
  <si>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</si>
  <si>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</si>
  <si>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</si>
  <si>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</si>
  <si>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</si>
  <si>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</si>
  <si>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</si>
  <si>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</si>
  <si>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</si>
  <si>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</si>
  <si>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</si>
  <si>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</si>
  <si>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</si>
  <si>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</si>
  <si>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</si>
  <si>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</si>
  <si>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</si>
  <si>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</si>
  <si>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</si>
  <si>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</si>
  <si>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</si>
  <si>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</si>
  <si>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</si>
  <si>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</si>
  <si>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</si>
  <si>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</si>
  <si>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</si>
  <si>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</si>
  <si>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</si>
  <si>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</si>
  <si>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</si>
  <si>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</si>
  <si>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</si>
  <si>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</si>
  <si>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</si>
  <si>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</si>
  <si>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</si>
  <si>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</si>
  <si>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</si>
  <si>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</si>
  <si>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</si>
  <si>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</si>
  <si>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</si>
  <si>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</si>
  <si>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</si>
  <si>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</si>
  <si>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</si>
  <si>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</si>
  <si>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</si>
  <si>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</si>
  <si>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</si>
  <si>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</si>
  <si>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</si>
  <si>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</si>
  <si>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</si>
  <si>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</si>
  <si>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</si>
  <si>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</si>
  <si>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</si>
  <si>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</si>
  <si>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</si>
  <si>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</si>
  <si>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</si>
  <si>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</si>
  <si>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</si>
  <si>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</si>
  <si>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</si>
  <si>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</si>
  <si>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</si>
  <si>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</si>
  <si>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</si>
  <si>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</si>
  <si>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</si>
  <si>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</si>
  <si>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</si>
  <si>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</si>
  <si>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</si>
  <si>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</si>
  <si>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</si>
  <si>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</si>
  <si>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</si>
  <si>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</si>
  <si>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</si>
  <si>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</si>
  <si>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</si>
  <si>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</si>
  <si>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</si>
  <si>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</si>
  <si>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</si>
  <si>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</si>
  <si>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</si>
  <si>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</si>
  <si>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</si>
  <si>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</si>
  <si>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</si>
  <si>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</si>
  <si>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</si>
  <si>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</si>
  <si>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</si>
  <si>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</si>
  <si>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</si>
  <si>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</si>
  <si>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</si>
  <si>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</si>
  <si>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</si>
  <si>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</si>
  <si>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</si>
  <si>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</si>
  <si>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</si>
  <si>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</si>
  <si>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</si>
  <si>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</si>
  <si>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</si>
  <si>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</si>
  <si>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</si>
  <si>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</si>
  <si>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</si>
  <si>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</si>
  <si>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</si>
  <si>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</si>
  <si>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</si>
  <si>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</si>
  <si>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</si>
  <si>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</si>
  <si>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</si>
  <si>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</si>
  <si>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</si>
  <si>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</si>
  <si>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</si>
  <si>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</si>
  <si>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</si>
  <si>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</si>
  <si>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</si>
  <si>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</si>
  <si>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</si>
  <si>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</si>
  <si>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</si>
  <si>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</si>
  <si>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</si>
  <si>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</si>
  <si>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</si>
  <si>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</si>
  <si>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</si>
  <si>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</si>
  <si>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</si>
  <si>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</si>
  <si>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</si>
  <si>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</si>
  <si>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</si>
  <si>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</si>
  <si>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</si>
  <si>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</si>
  <si>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</si>
  <si>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</si>
  <si>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</si>
  <si>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</si>
  <si>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</si>
  <si>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</si>
  <si>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</si>
  <si>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</si>
  <si>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</si>
  <si>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</si>
  <si>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</si>
  <si>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</si>
  <si>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</si>
  <si>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</si>
  <si>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</si>
  <si>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</si>
  <si>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</si>
  <si>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</si>
  <si>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</si>
  <si>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</si>
  <si>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</si>
  <si>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</si>
  <si>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</si>
  <si>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</si>
  <si>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</si>
  <si>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</si>
  <si>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</si>
  <si>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</si>
  <si>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</si>
  <si>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</si>
  <si>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</si>
  <si>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</si>
  <si>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</si>
  <si>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</si>
  <si>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</si>
  <si>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</si>
  <si>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</si>
  <si>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</si>
  <si>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</si>
  <si>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</si>
  <si>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</si>
  <si>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</si>
  <si>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</si>
  <si>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</si>
  <si>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</si>
  <si>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</si>
  <si>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</si>
  <si>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</si>
  <si>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</si>
  <si>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</si>
  <si>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</si>
  <si>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</si>
  <si>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</si>
  <si>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</si>
  <si>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</si>
  <si>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</si>
  <si>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</si>
  <si>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</si>
  <si>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</si>
  <si>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</si>
  <si>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</si>
  <si>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</si>
  <si>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</si>
  <si>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</si>
  <si>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</si>
  <si>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</si>
  <si>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</si>
  <si>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</si>
  <si>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</si>
  <si>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</si>
  <si>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</si>
  <si>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</si>
  <si>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</si>
  <si>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</si>
  <si>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</si>
  <si>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</si>
  <si>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</si>
  <si>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</si>
  <si>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</si>
  <si>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</si>
  <si>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</si>
  <si>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</si>
  <si>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</si>
  <si>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</si>
  <si>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</si>
  <si>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</si>
  <si>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</si>
  <si>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</si>
  <si>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</si>
  <si>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</si>
  <si>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</si>
  <si>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</si>
  <si>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</si>
  <si>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</si>
  <si>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</si>
  <si>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</si>
  <si>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</si>
  <si>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</si>
  <si>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</si>
  <si>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</si>
  <si>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</si>
  <si>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</si>
  <si>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</si>
  <si>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</si>
  <si>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</si>
  <si>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</si>
  <si>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</si>
  <si>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</si>
  <si>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</si>
  <si>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</si>
  <si>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</si>
  <si>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</si>
  <si>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</si>
  <si>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</si>
  <si>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</si>
  <si>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</si>
  <si>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</si>
  <si>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</si>
  <si>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</si>
  <si>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</si>
  <si>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</si>
  <si>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</si>
  <si>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</si>
  <si>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</si>
  <si>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</si>
  <si>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</si>
  <si>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</si>
  <si>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</si>
  <si>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</si>
  <si>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</si>
  <si>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</si>
  <si>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</si>
  <si>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</si>
  <si>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</si>
  <si>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</si>
  <si>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</si>
  <si>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</si>
  <si>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</si>
  <si>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</si>
  <si>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</si>
  <si>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</si>
  <si>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</si>
  <si>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</si>
  <si>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</si>
  <si>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</si>
  <si>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</si>
  <si>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</si>
  <si>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</si>
  <si>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</si>
  <si>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</si>
  <si>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</si>
  <si>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</si>
  <si>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</si>
  <si>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</si>
  <si>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</si>
  <si>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</si>
  <si>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</si>
  <si>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</si>
  <si>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</si>
  <si>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</si>
  <si>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</si>
  <si>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</si>
  <si>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</si>
  <si>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</si>
  <si>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</si>
  <si>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</si>
  <si>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</si>
  <si>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</si>
  <si>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</si>
  <si>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</si>
  <si>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</si>
  <si>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</si>
  <si>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</si>
  <si>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</si>
  <si>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</si>
  <si>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</si>
  <si>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</si>
  <si>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</si>
  <si>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</si>
  <si>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</si>
  <si>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</si>
  <si>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</si>
  <si>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</si>
  <si>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</si>
  <si>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</si>
  <si>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</si>
  <si>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</si>
  <si>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</si>
  <si>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</si>
  <si>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</si>
  <si>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</si>
  <si>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</si>
  <si>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</si>
  <si>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</si>
  <si>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</si>
  <si>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</si>
  <si>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</si>
  <si>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</si>
  <si>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</si>
  <si>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</si>
  <si>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</si>
  <si>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</si>
  <si>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</si>
  <si>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</si>
  <si>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</si>
  <si>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</si>
  <si>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</si>
  <si>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</si>
  <si>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</si>
  <si>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</si>
  <si>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</si>
  <si>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</si>
  <si>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</si>
  <si>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</si>
  <si>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</si>
  <si>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</si>
  <si>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</si>
  <si>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</si>
  <si>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</si>
  <si>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</si>
  <si>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</si>
  <si>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</si>
  <si>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</si>
  <si>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</si>
  <si>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</si>
  <si>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</si>
  <si>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</si>
  <si>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</si>
  <si>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</si>
  <si>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</si>
  <si>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</si>
  <si>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</si>
  <si>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</si>
  <si>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</si>
  <si>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</si>
  <si>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</si>
  <si>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</si>
  <si>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</si>
  <si>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</si>
  <si>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</si>
  <si>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</si>
  <si>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</si>
  <si>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</si>
  <si>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</si>
  <si>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</si>
  <si>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</si>
  <si>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</si>
  <si>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</si>
  <si>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</si>
  <si>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</si>
  <si>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</si>
  <si>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</si>
  <si>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</si>
  <si>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</si>
  <si>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</si>
  <si>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</si>
  <si>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</si>
  <si>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</si>
  <si>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</si>
  <si>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</si>
  <si>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</si>
  <si>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</si>
  <si>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</si>
  <si>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</si>
  <si>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</si>
  <si>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</si>
  <si>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</si>
  <si>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</si>
  <si>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</si>
  <si>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</si>
  <si>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</si>
  <si>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</si>
  <si>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</si>
  <si>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</si>
  <si>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</si>
  <si>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</si>
  <si>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</si>
  <si>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</si>
  <si>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</si>
  <si>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</si>
  <si>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</si>
  <si>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</si>
  <si>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</si>
  <si>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</si>
  <si>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</si>
  <si>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</si>
  <si>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</si>
  <si>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</si>
  <si>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</si>
  <si>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</si>
  <si>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</si>
  <si>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</si>
  <si>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</si>
  <si>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</si>
  <si>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</si>
  <si>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</si>
  <si>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</si>
  <si>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</si>
  <si>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</si>
  <si>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</si>
  <si>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</si>
  <si>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</si>
  <si>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</si>
  <si>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</si>
  <si>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</si>
  <si>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</si>
  <si>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</si>
  <si>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</si>
  <si>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</si>
  <si>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</si>
  <si>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</si>
  <si>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</si>
  <si>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</si>
  <si>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</si>
  <si>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</si>
  <si>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</si>
  <si>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</si>
  <si>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</si>
  <si>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</si>
  <si>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</si>
  <si>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</si>
  <si>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</si>
  <si>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</si>
  <si>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</si>
  <si>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</si>
  <si>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</si>
  <si>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</si>
  <si>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</si>
  <si>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</si>
  <si>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</si>
  <si>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</si>
  <si>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</si>
  <si>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</si>
  <si>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</si>
  <si>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</si>
  <si>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</si>
  <si>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</si>
  <si>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</si>
  <si>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</si>
  <si>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</si>
  <si>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</si>
  <si>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</si>
  <si>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</si>
  <si>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</si>
  <si>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</si>
  <si>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</si>
  <si>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</si>
  <si>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</si>
  <si>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</si>
  <si>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</si>
  <si>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</si>
  <si>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</si>
  <si>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</si>
  <si>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</si>
  <si>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</si>
  <si>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</si>
  <si>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</si>
  <si>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</si>
  <si>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</si>
  <si>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</si>
  <si>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</si>
  <si>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</si>
  <si>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</si>
  <si>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</si>
  <si>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</si>
  <si>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</si>
  <si>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</si>
  <si>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</si>
  <si>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</si>
  <si>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</si>
  <si>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</si>
  <si>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</si>
  <si>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</si>
  <si>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</si>
  <si>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</si>
  <si>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</si>
  <si>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</si>
  <si>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</si>
  <si>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</si>
  <si>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</si>
  <si>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</si>
  <si>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</si>
  <si>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</si>
  <si>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</si>
  <si>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</si>
  <si>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</si>
  <si>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</si>
  <si>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</si>
  <si>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</si>
  <si>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</si>
  <si>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</si>
  <si>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</si>
  <si>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</si>
  <si>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</si>
  <si>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</si>
  <si>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</si>
  <si>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</si>
  <si>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</si>
  <si>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</si>
  <si>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</si>
  <si>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</si>
  <si>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</si>
  <si>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</si>
  <si>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</si>
  <si>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</si>
  <si>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</si>
  <si>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</si>
  <si>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</si>
  <si>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</si>
  <si>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</si>
  <si>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</si>
  <si>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</si>
  <si>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</si>
  <si>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</si>
  <si>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</si>
  <si>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</si>
  <si>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</si>
  <si>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</si>
  <si>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</si>
  <si>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</si>
  <si>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</si>
  <si>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</si>
  <si>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</si>
  <si>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</si>
  <si>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</si>
  <si>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</si>
  <si>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</si>
  <si>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</si>
  <si>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</si>
  <si>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</si>
  <si>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</si>
  <si>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</si>
  <si>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</si>
  <si>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</si>
  <si>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</si>
  <si>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</si>
  <si>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</si>
  <si>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</si>
  <si>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</si>
  <si>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</si>
  <si>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</si>
  <si>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</si>
  <si>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</si>
  <si>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</si>
  <si>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</si>
  <si>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</si>
  <si>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</si>
  <si>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</si>
  <si>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</si>
  <si>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</si>
  <si>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</si>
  <si>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</si>
  <si>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</si>
  <si>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</si>
  <si>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</si>
  <si>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</si>
  <si>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</si>
  <si>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</si>
  <si>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</si>
  <si>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</si>
  <si>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</si>
  <si>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</si>
  <si>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</si>
  <si>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</si>
  <si>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</si>
  <si>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</si>
  <si>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</si>
  <si>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</si>
  <si>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</si>
  <si>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</si>
  <si>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</si>
  <si>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</si>
  <si>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</si>
  <si>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</si>
  <si>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</si>
  <si>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</si>
  <si>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</si>
  <si>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</si>
  <si>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</si>
  <si>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</si>
  <si>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</si>
  <si>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</si>
  <si>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</si>
  <si>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</si>
  <si>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</si>
  <si>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</si>
  <si>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</si>
  <si>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</si>
  <si>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</si>
  <si>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</si>
  <si>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</si>
  <si>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</si>
  <si>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</si>
  <si>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</si>
  <si>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</si>
  <si>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</si>
  <si>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</si>
  <si>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</si>
  <si>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</si>
  <si>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</si>
  <si>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</si>
  <si>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</si>
  <si>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</si>
  <si>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</si>
  <si>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</si>
  <si>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</si>
  <si>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</si>
  <si>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</si>
  <si>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</si>
  <si>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</si>
  <si>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</si>
  <si>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</si>
  <si>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</si>
  <si>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</si>
  <si>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</si>
  <si>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</si>
  <si>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</si>
  <si>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</si>
  <si>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</si>
  <si>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</si>
  <si>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</si>
  <si>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</si>
  <si>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</si>
  <si>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</si>
  <si>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</si>
  <si>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</si>
  <si>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</si>
  <si>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</si>
  <si>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</si>
  <si>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</si>
  <si>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</si>
  <si>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</si>
  <si>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</si>
  <si>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</si>
  <si>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</si>
  <si>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</si>
  <si>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</si>
  <si>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</si>
  <si>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</si>
  <si>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</si>
  <si>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</si>
  <si>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</si>
  <si>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</si>
  <si>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</si>
  <si>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</si>
  <si>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</si>
  <si>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</si>
  <si>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</si>
  <si>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</si>
  <si>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</si>
  <si>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</si>
  <si>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</si>
  <si>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</si>
  <si>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</si>
  <si>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</si>
  <si>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</si>
  <si>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</si>
  <si>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</si>
  <si>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</si>
  <si>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</si>
  <si>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</si>
  <si>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</si>
  <si>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</si>
  <si>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</si>
  <si>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</si>
  <si>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</si>
  <si>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</si>
  <si>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</si>
  <si>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</si>
  <si>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</si>
  <si>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</si>
  <si>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</si>
  <si>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</si>
  <si>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</si>
  <si>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</si>
  <si>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</si>
  <si>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</si>
  <si>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</si>
  <si>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</si>
  <si>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</si>
  <si>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</si>
  <si>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</si>
  <si>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</si>
  <si>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</si>
  <si>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</si>
  <si>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</si>
  <si>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</si>
  <si>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</si>
  <si>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</si>
  <si>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</si>
  <si>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</si>
  <si>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</si>
  <si>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</si>
  <si>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</si>
  <si>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</si>
  <si>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</si>
  <si>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</si>
  <si>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</si>
  <si>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</si>
  <si>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</si>
  <si>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</si>
  <si>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</si>
  <si>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</si>
  <si>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</si>
  <si>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</si>
  <si>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</si>
  <si>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</si>
  <si>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</si>
  <si>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</si>
  <si>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</si>
  <si>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</si>
  <si>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</si>
  <si>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</si>
  <si>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</si>
  <si>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</si>
  <si>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</si>
  <si>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</si>
  <si>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</si>
  <si>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</si>
  <si>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</si>
  <si>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</si>
  <si>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</si>
  <si>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</si>
  <si>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</si>
  <si>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</si>
  <si>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</si>
  <si>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</si>
  <si>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</si>
  <si>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</si>
  <si>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</si>
  <si>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</si>
  <si>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</si>
  <si>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</si>
  <si>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</si>
  <si>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</si>
  <si>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</si>
  <si>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</si>
  <si>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</si>
  <si>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</si>
  <si>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</si>
  <si>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</si>
  <si>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</si>
  <si>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</si>
  <si>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</si>
  <si>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</si>
  <si>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</si>
  <si>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</si>
  <si>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</si>
  <si>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</si>
  <si>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</si>
  <si>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</si>
  <si>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</si>
  <si>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</si>
  <si>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</si>
  <si>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</si>
  <si>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</si>
  <si>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</si>
  <si>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</si>
  <si>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</si>
  <si>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</si>
  <si>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</si>
  <si>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</si>
  <si>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</si>
  <si>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</si>
  <si>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</si>
  <si>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</si>
  <si>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</si>
  <si>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</si>
  <si>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</si>
  <si>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</si>
  <si>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</si>
  <si>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</si>
  <si>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</si>
  <si>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</si>
  <si>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</si>
  <si>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</si>
  <si>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</si>
  <si>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</si>
  <si>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</si>
  <si>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</si>
  <si>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</si>
  <si>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</si>
  <si>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</si>
  <si>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</si>
  <si>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</si>
  <si>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</si>
  <si>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</si>
  <si>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</si>
  <si>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</si>
  <si>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</si>
  <si>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</si>
  <si>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</si>
  <si>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</si>
  <si>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</si>
  <si>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</si>
  <si>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</si>
  <si>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</si>
  <si>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</si>
  <si>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</si>
  <si>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</si>
  <si>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</si>
  <si>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</si>
  <si>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</si>
  <si>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</si>
  <si>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</si>
  <si>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</si>
  <si>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</si>
  <si>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</si>
  <si>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</si>
  <si>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</si>
  <si>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</si>
  <si>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</si>
  <si>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</si>
  <si>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</si>
  <si>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</si>
  <si>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</si>
  <si>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</si>
  <si>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</si>
  <si>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</si>
  <si>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</si>
  <si>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</si>
  <si>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</si>
  <si>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</si>
  <si>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</si>
  <si>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</si>
  <si>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</si>
  <si>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</si>
  <si>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</si>
  <si>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</si>
  <si>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</si>
  <si>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</si>
  <si>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</si>
  <si>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</si>
  <si>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</si>
  <si>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</si>
  <si>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</si>
  <si>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</si>
  <si>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</si>
  <si>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</si>
  <si>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</si>
  <si>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</si>
  <si>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</si>
  <si>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</si>
  <si>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</si>
  <si>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</si>
  <si>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</si>
  <si>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</si>
  <si>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</si>
  <si>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</si>
  <si>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</si>
  <si>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</si>
  <si>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</si>
  <si>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</si>
  <si>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</si>
  <si>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</si>
  <si>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</si>
  <si>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</si>
  <si>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</si>
  <si>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</si>
  <si>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</si>
  <si>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</si>
  <si>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</si>
  <si>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</si>
  <si>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</si>
  <si>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</si>
  <si>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</si>
  <si>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</si>
  <si>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</si>
  <si>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</si>
  <si>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</si>
  <si>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</si>
  <si>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</si>
  <si>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</si>
  <si>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</si>
  <si>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</si>
  <si>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</si>
  <si>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</si>
  <si>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</si>
  <si>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</si>
  <si>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</si>
  <si>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</si>
  <si>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</si>
  <si>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</si>
  <si>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</si>
  <si>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</si>
  <si>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</si>
  <si>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</si>
  <si>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</si>
  <si>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</si>
  <si>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</si>
  <si>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</si>
  <si>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</si>
  <si>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</si>
  <si>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</si>
  <si>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</si>
  <si>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</si>
  <si>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</si>
  <si>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</si>
  <si>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</si>
  <si>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</si>
  <si>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</si>
  <si>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</si>
  <si>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</si>
  <si>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</si>
  <si>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</si>
  <si>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</si>
  <si>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</si>
  <si>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</si>
  <si>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</si>
  <si>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</si>
  <si>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</si>
  <si>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</si>
  <si>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</si>
  <si>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</si>
  <si>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</si>
  <si>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</si>
  <si>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</si>
  <si>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</si>
  <si>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</si>
  <si>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</si>
  <si>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</si>
  <si>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</si>
  <si>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</si>
  <si>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</si>
  <si>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</si>
  <si>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</si>
  <si>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</si>
  <si>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</si>
  <si>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</si>
  <si>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</si>
  <si>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</si>
  <si>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</si>
  <si>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</si>
  <si>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</si>
  <si>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</si>
  <si>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</si>
  <si>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</si>
  <si>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</si>
  <si>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</si>
  <si>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</si>
  <si>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</si>
  <si>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</si>
  <si>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</si>
  <si>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</si>
  <si>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</si>
  <si>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</si>
  <si>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</si>
  <si>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</si>
  <si>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</si>
  <si>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</si>
  <si>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</si>
  <si>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</si>
  <si>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</si>
  <si>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</si>
  <si>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</si>
  <si>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</si>
  <si>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</si>
  <si>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</si>
  <si>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</si>
  <si>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</si>
  <si>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</si>
  <si>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</si>
  <si>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</si>
  <si>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</si>
  <si>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</si>
  <si>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</si>
  <si>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</si>
  <si>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</si>
  <si>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</si>
  <si>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</si>
  <si>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</si>
  <si>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</si>
  <si>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</si>
  <si>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</si>
  <si>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</si>
  <si>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</si>
  <si>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</si>
  <si>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</si>
  <si>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</si>
  <si>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</si>
  <si>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</si>
  <si>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</si>
  <si>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</si>
  <si>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</si>
  <si>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</si>
  <si>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</si>
  <si>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</si>
  <si>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</si>
  <si>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</si>
  <si>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</si>
  <si>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</si>
  <si>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</si>
  <si>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</si>
  <si>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</si>
  <si>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</si>
  <si>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</si>
  <si>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</si>
  <si>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</si>
  <si>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</si>
  <si>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</si>
  <si>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</si>
  <si>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</si>
  <si>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</si>
  <si>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</si>
  <si>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</si>
  <si>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</si>
  <si>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</si>
  <si>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</si>
  <si>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</si>
  <si>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</si>
  <si>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</si>
  <si>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</si>
  <si>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</si>
  <si>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</si>
  <si>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</si>
  <si>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</si>
  <si>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</si>
  <si>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</si>
  <si>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</si>
  <si>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</si>
  <si>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</si>
  <si>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</si>
  <si>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</si>
  <si>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</si>
  <si>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</si>
  <si>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</si>
  <si>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</si>
  <si>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</si>
  <si>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</si>
  <si>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</si>
  <si>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</si>
  <si>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</si>
  <si>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</si>
  <si>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</si>
  <si>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</si>
  <si>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</si>
  <si>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</si>
  <si>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</si>
  <si>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</si>
  <si>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</si>
  <si>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</si>
  <si>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</si>
  <si>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</si>
  <si>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</si>
  <si>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</si>
  <si>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</si>
  <si>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</si>
  <si>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</si>
  <si>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</si>
  <si>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</si>
  <si>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</si>
  <si>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</si>
  <si>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</si>
  <si>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</si>
  <si>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</si>
  <si>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</si>
  <si>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</si>
  <si>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</si>
  <si>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</si>
  <si>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</si>
  <si>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</si>
  <si>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</si>
  <si>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</si>
  <si>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</si>
  <si>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</si>
  <si>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</si>
  <si>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</si>
  <si>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</si>
  <si>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</si>
  <si>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</si>
  <si>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</si>
  <si>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</si>
  <si>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</si>
  <si>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</si>
  <si>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</si>
  <si>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</si>
  <si>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</si>
  <si>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</si>
  <si>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</si>
  <si>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</si>
  <si>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</si>
  <si>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</si>
  <si>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</si>
  <si>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</si>
  <si>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</si>
  <si>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</si>
  <si>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</si>
  <si>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</si>
  <si>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</si>
  <si>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</si>
  <si>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</si>
  <si>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</si>
  <si>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</si>
  <si>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</si>
  <si>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</si>
  <si>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</si>
  <si>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</si>
  <si>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</si>
  <si>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</si>
  <si>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</si>
  <si>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</si>
  <si>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</si>
  <si>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</si>
  <si>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</si>
  <si>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</si>
  <si>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</si>
  <si>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</si>
  <si>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</si>
  <si>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</si>
  <si>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</si>
  <si>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</si>
  <si>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</si>
  <si>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</si>
  <si>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</si>
  <si>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</si>
  <si>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</si>
  <si>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</si>
  <si>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</si>
  <si>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</si>
  <si>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</si>
  <si>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</si>
  <si>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</si>
  <si>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</si>
  <si>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</si>
  <si>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</si>
  <si>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</si>
  <si>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</si>
  <si>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</si>
  <si>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</si>
  <si>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</si>
  <si>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</si>
  <si>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</si>
  <si>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</si>
  <si>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</si>
  <si>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</si>
  <si>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</si>
  <si>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</si>
  <si>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</si>
  <si>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</si>
  <si>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</si>
  <si>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</si>
  <si>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</si>
  <si>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</si>
  <si>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</si>
  <si>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</si>
  <si>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</si>
  <si>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</si>
  <si>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</si>
  <si>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</si>
  <si>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</si>
  <si>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</si>
  <si>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</si>
  <si>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</si>
  <si>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</si>
  <si>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</si>
  <si>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</si>
  <si>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</si>
  <si>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</si>
  <si>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</si>
  <si>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</si>
  <si>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</si>
  <si>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</si>
  <si>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</si>
  <si>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</si>
  <si>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</si>
  <si>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</si>
  <si>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</si>
  <si>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</si>
  <si>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</si>
  <si>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</si>
  <si>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</si>
  <si>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</si>
  <si>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</si>
  <si>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</si>
  <si>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</si>
  <si>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</si>
  <si>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</si>
  <si>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</si>
  <si>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</si>
  <si>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</si>
  <si>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</si>
  <si>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</si>
  <si>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</si>
  <si>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</si>
  <si>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</si>
  <si>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</si>
  <si>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</si>
  <si>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</si>
  <si>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</si>
  <si>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</si>
  <si>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</si>
  <si>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</si>
  <si>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</si>
  <si>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</si>
  <si>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</si>
  <si>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</si>
  <si>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</si>
  <si>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</si>
  <si>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</si>
  <si>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</si>
  <si>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</si>
  <si>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</si>
  <si>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</si>
  <si>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</si>
  <si>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</si>
  <si>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</si>
  <si>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</si>
  <si>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</si>
  <si>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</si>
  <si>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</si>
  <si>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</si>
  <si>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</si>
  <si>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</si>
  <si>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</si>
  <si>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</si>
  <si>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</si>
  <si>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</si>
  <si>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</si>
  <si>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</si>
  <si>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</si>
  <si>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</si>
  <si>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</si>
  <si>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</si>
  <si>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</si>
  <si>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</si>
  <si>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</si>
  <si>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</si>
  <si>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</si>
  <si>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</si>
  <si>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</si>
  <si>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</si>
  <si>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</si>
  <si>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</si>
  <si>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</si>
  <si>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</si>
  <si>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</si>
  <si>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</si>
  <si>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</si>
  <si>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</si>
  <si>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</si>
  <si>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</si>
  <si>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</si>
  <si>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</si>
  <si>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</si>
  <si>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</si>
  <si>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</si>
  <si>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</si>
  <si>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</si>
  <si>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</si>
  <si>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</si>
  <si>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</si>
  <si>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</si>
  <si>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</si>
  <si>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</si>
  <si>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</si>
  <si>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</si>
  <si>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</si>
  <si>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</si>
  <si>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</si>
  <si>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</si>
  <si>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</si>
  <si>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</si>
  <si>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</si>
  <si>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</si>
  <si>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</si>
  <si>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</si>
  <si>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</si>
  <si>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</si>
  <si>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</si>
  <si>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</si>
  <si>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</si>
  <si>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</si>
  <si>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</si>
  <si>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</si>
  <si>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</si>
  <si>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</si>
  <si>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</si>
  <si>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</si>
  <si>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</si>
  <si>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</si>
  <si>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</si>
  <si>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</si>
  <si>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</si>
  <si>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</si>
  <si>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</si>
  <si>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</si>
  <si>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</si>
  <si>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</si>
  <si>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</si>
  <si>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</si>
  <si>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</si>
  <si>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</si>
  <si>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</si>
  <si>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</si>
  <si>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</si>
  <si>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</si>
  <si>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</si>
  <si>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</si>
  <si>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</si>
  <si>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</si>
  <si>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</si>
  <si>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</si>
  <si>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</si>
  <si>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</si>
  <si>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</si>
  <si>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</si>
  <si>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</si>
  <si>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</si>
  <si>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</si>
  <si>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</si>
  <si>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</si>
  <si>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</si>
  <si>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</si>
  <si>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</si>
  <si>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</si>
  <si>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</si>
  <si>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</si>
  <si>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</si>
  <si>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</si>
  <si>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</si>
  <si>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</si>
  <si>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</si>
  <si>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</si>
  <si>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</si>
  <si>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</si>
  <si>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</si>
  <si>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</si>
  <si>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</si>
  <si>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</si>
  <si>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</si>
  <si>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</si>
  <si>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</si>
  <si>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</si>
  <si>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</si>
  <si>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</si>
  <si>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</si>
  <si>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</si>
  <si>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</si>
  <si>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</si>
  <si>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</si>
  <si>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</si>
  <si>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</si>
  <si>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</si>
  <si>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</si>
  <si>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</si>
  <si>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</si>
  <si>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</si>
  <si>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</si>
  <si>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</si>
  <si>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</si>
  <si>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</si>
  <si>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</si>
  <si>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</si>
  <si>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</si>
  <si>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</si>
  <si>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</si>
  <si>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</si>
  <si>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</si>
  <si>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</si>
  <si>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</si>
  <si>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</si>
  <si>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</si>
  <si>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</si>
  <si>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</si>
  <si>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</si>
  <si>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</si>
  <si>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</si>
  <si>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</si>
  <si>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</si>
  <si>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</si>
  <si>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</si>
  <si>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</si>
  <si>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</si>
  <si>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</si>
  <si>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</si>
  <si>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</si>
  <si>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</si>
  <si>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</si>
  <si>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</si>
  <si>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</si>
  <si>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</si>
  <si>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</si>
  <si>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</si>
  <si>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</si>
  <si>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</si>
  <si>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</si>
  <si>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</si>
  <si>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</si>
  <si>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</si>
  <si>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</si>
  <si>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</si>
  <si>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</si>
  <si>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</si>
  <si>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</si>
  <si>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</si>
  <si>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</si>
  <si>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</si>
  <si>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</si>
  <si>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</si>
  <si>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</si>
  <si>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</si>
  <si>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</si>
  <si>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</si>
  <si>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</si>
  <si>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</si>
  <si>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</si>
  <si>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</si>
  <si>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</si>
  <si>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</si>
  <si>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</si>
  <si>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</si>
  <si>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</si>
  <si>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</si>
  <si>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</si>
  <si>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</si>
  <si>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</si>
  <si>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</si>
  <si>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</si>
  <si>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</si>
  <si>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</si>
  <si>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</si>
  <si>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</si>
  <si>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</si>
  <si>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</si>
  <si>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</si>
  <si>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</si>
  <si>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</si>
  <si>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</si>
  <si>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</si>
  <si>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</si>
  <si>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</si>
  <si>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</si>
  <si>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</si>
  <si>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</si>
  <si>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</si>
  <si>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</si>
  <si>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</si>
  <si>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</si>
  <si>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</si>
  <si>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</si>
  <si>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</si>
  <si>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</si>
  <si>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</si>
  <si>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</si>
  <si>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</si>
  <si>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</si>
  <si>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</si>
  <si>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</si>
  <si>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</si>
  <si>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</si>
  <si>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</si>
  <si>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</si>
  <si>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</si>
  <si>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</si>
  <si>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</si>
  <si>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</si>
  <si>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</si>
  <si>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</si>
  <si>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</si>
  <si>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</si>
  <si>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</si>
  <si>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</si>
  <si>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</si>
  <si>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</si>
  <si>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</si>
  <si>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</si>
  <si>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</si>
  <si>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</si>
  <si>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</si>
  <si>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</si>
  <si>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</si>
  <si>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</si>
  <si>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</si>
  <si>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</si>
  <si>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</si>
  <si>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</si>
  <si>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</si>
  <si>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</si>
  <si>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</si>
  <si>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</si>
  <si>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</si>
  <si>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</si>
  <si>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</si>
  <si>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</si>
  <si>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</si>
  <si>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</si>
  <si>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</si>
  <si>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</si>
  <si>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</si>
  <si>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</si>
  <si>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</si>
  <si>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</si>
  <si>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</si>
  <si>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</si>
  <si>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</si>
  <si>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</si>
  <si>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</si>
  <si>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</si>
  <si>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</si>
  <si>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</si>
  <si>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</si>
  <si>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</si>
  <si>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</si>
  <si>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</si>
  <si>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</si>
  <si>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</si>
  <si>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</si>
  <si>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</si>
  <si>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</si>
  <si>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</si>
  <si>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</si>
  <si>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</si>
  <si>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</si>
  <si>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</si>
  <si>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</si>
  <si>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</si>
  <si>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</si>
  <si>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</si>
  <si>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</si>
  <si>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</si>
  <si>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</si>
  <si>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</si>
  <si>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</si>
  <si>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</si>
  <si>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</si>
  <si>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</si>
  <si>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</si>
  <si>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</si>
  <si>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</si>
  <si>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</si>
  <si>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</si>
  <si>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</si>
  <si>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</si>
  <si>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</si>
  <si>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</si>
  <si>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</si>
  <si>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</si>
  <si>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</si>
  <si>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</si>
  <si>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</si>
  <si>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</si>
  <si>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</si>
  <si>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</si>
  <si>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</si>
  <si>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</si>
  <si>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</si>
  <si>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</si>
  <si>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</si>
  <si>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</si>
  <si>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</si>
  <si>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</si>
  <si>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</si>
  <si>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</si>
  <si>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</si>
  <si>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</si>
  <si>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</si>
  <si>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</si>
  <si>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</si>
  <si>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</si>
  <si>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</si>
  <si>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</si>
  <si>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</si>
  <si>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</si>
  <si>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</si>
  <si>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</si>
  <si>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</si>
  <si>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</si>
  <si>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</si>
  <si>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</si>
  <si>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</si>
  <si>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</si>
  <si>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</si>
  <si>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</si>
  <si>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</si>
  <si>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</si>
  <si>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</si>
  <si>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</si>
  <si>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</si>
  <si>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</si>
  <si>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</si>
  <si>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</si>
  <si>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</si>
  <si>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</si>
  <si>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</si>
  <si>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</si>
  <si>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</si>
  <si>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</si>
  <si>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</si>
  <si>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</si>
  <si>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</si>
  <si>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</si>
  <si>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</si>
  <si>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</si>
  <si>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</si>
  <si>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</si>
  <si>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</si>
  <si>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</si>
  <si>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</si>
  <si>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</si>
  <si>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</si>
  <si>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</si>
  <si>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</si>
  <si>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</si>
  <si>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</si>
  <si>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</si>
  <si>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</si>
  <si>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</si>
  <si>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</si>
  <si>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</si>
  <si>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</si>
  <si>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</si>
  <si>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</si>
  <si>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</si>
  <si>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</si>
  <si>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</si>
  <si>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</si>
  <si>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</si>
  <si>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</si>
  <si>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</si>
  <si>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</si>
  <si>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</si>
  <si>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</si>
  <si>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</si>
  <si>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</si>
  <si>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</si>
  <si>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</si>
  <si>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</si>
  <si>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</si>
  <si>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</si>
  <si>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</si>
  <si>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</si>
  <si>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</si>
  <si>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</si>
  <si>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</si>
  <si>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</si>
  <si>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</si>
  <si>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</si>
  <si>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</si>
  <si>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</si>
  <si>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</si>
  <si>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</si>
  <si>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</si>
  <si>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</si>
  <si>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</si>
  <si>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</si>
  <si>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</si>
  <si>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</si>
  <si>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</si>
  <si>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</si>
  <si>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</si>
  <si>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</si>
  <si>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</si>
  <si>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</si>
  <si>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</si>
  <si>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</si>
  <si>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</si>
  <si>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</si>
  <si>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</si>
  <si>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</si>
  <si>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</si>
  <si>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</si>
  <si>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</si>
  <si>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</si>
  <si>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</si>
  <si>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</si>
  <si>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</si>
  <si>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</si>
  <si>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</si>
  <si>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</si>
  <si>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</si>
  <si>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</si>
  <si>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</si>
  <si>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</si>
  <si>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</si>
  <si>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</si>
  <si>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</si>
  <si>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</si>
  <si>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</si>
  <si>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</si>
  <si>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</si>
  <si>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</si>
  <si>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</si>
  <si>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</si>
  <si>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</si>
  <si>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</si>
  <si>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</si>
  <si>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</si>
  <si>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</si>
  <si>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</si>
  <si>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</si>
  <si>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</si>
  <si>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</si>
  <si>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</si>
  <si>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</si>
  <si>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</si>
  <si>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</si>
  <si>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</si>
  <si>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</si>
  <si>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</si>
  <si>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</si>
  <si>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</si>
  <si>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</si>
  <si>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</si>
  <si>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</si>
  <si>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</si>
  <si>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</si>
  <si>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</si>
  <si>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</si>
  <si>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</si>
  <si>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</si>
  <si>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</si>
  <si>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</si>
  <si>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</si>
  <si>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</si>
  <si>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</si>
  <si>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</si>
  <si>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</si>
  <si>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</si>
  <si>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</si>
  <si>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</si>
  <si>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</si>
  <si>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</si>
  <si>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</si>
  <si>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</si>
  <si>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</si>
  <si>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</si>
  <si>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</si>
  <si>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</si>
  <si>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</si>
  <si>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</si>
  <si>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</si>
  <si>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</si>
  <si>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</si>
  <si>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</si>
  <si>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</si>
  <si>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</si>
  <si>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</si>
  <si>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</si>
  <si>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</si>
  <si>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</si>
  <si>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</si>
  <si>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</si>
  <si>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</si>
  <si>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</si>
  <si>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</si>
  <si>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</si>
  <si>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</si>
  <si>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</si>
  <si>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</si>
  <si>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</si>
  <si>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</si>
  <si>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</si>
  <si>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</si>
  <si>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</si>
  <si>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</si>
  <si>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</si>
  <si>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</si>
  <si>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</si>
  <si>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</si>
  <si>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</si>
  <si>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</si>
  <si>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</si>
  <si>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</si>
  <si>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</si>
  <si>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</si>
  <si>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</si>
  <si>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</si>
  <si>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</si>
  <si>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</si>
  <si>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</si>
  <si>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</si>
  <si>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</si>
  <si>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</si>
  <si>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</si>
  <si>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</si>
  <si>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</si>
  <si>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</si>
  <si>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</si>
  <si>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</si>
  <si>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</si>
  <si>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</si>
  <si>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</si>
  <si>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</si>
  <si>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</si>
  <si>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</si>
  <si>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</si>
  <si>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</si>
  <si>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</si>
  <si>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</si>
  <si>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</si>
  <si>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</si>
  <si>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</si>
  <si>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</si>
  <si>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</si>
  <si>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</si>
  <si>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</si>
  <si>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</si>
  <si>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</si>
  <si>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</si>
  <si>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</si>
  <si>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</si>
  <si>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</si>
  <si>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</si>
  <si>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</si>
  <si>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</si>
  <si>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</si>
  <si>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</si>
  <si>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</si>
  <si>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</si>
  <si>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</si>
  <si>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</si>
  <si>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</si>
  <si>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</si>
  <si>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</si>
  <si>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</si>
  <si>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</si>
  <si>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</si>
  <si>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</si>
  <si>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</si>
  <si>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</si>
  <si>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</si>
  <si>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</si>
  <si>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</si>
  <si>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</si>
  <si>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</si>
  <si>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</si>
  <si>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</si>
  <si>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</si>
  <si>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</si>
  <si>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</si>
  <si>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</si>
  <si>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</si>
  <si>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</si>
  <si>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</si>
  <si>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</si>
  <si>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</si>
  <si>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</si>
  <si>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</si>
  <si>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</si>
  <si>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</si>
  <si>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</si>
  <si>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</si>
  <si>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</si>
  <si>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</si>
  <si>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</si>
  <si>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</si>
  <si>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</si>
  <si>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</si>
  <si>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</si>
  <si>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</si>
  <si>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</si>
  <si>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</si>
  <si>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</si>
  <si>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</si>
  <si>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</si>
  <si>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</si>
  <si>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</si>
  <si>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</si>
  <si>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</si>
  <si>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</si>
  <si>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</si>
  <si>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</si>
  <si>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</si>
  <si>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</si>
  <si>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</si>
  <si>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</si>
  <si>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</si>
  <si>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</si>
  <si>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</si>
  <si>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</si>
  <si>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</si>
  <si>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</si>
  <si>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</si>
  <si>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</si>
  <si>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</si>
  <si>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</si>
  <si>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</si>
  <si>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</si>
  <si>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</si>
  <si>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</si>
  <si>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</si>
  <si>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</si>
  <si>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</si>
  <si>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</si>
  <si>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</si>
  <si>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</si>
  <si>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</si>
  <si>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</si>
  <si>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</si>
  <si>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</si>
  <si>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</si>
  <si>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</si>
  <si>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</si>
  <si>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</si>
  <si>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</si>
  <si>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</si>
  <si>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</si>
  <si>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</si>
  <si>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</si>
  <si>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</si>
  <si>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</si>
  <si>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</si>
  <si>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</si>
  <si>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</si>
  <si>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</si>
  <si>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</si>
  <si>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</si>
  <si>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</si>
  <si>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</si>
  <si>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</si>
  <si>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</si>
  <si>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</si>
  <si>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</si>
  <si>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</si>
  <si>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</si>
  <si>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</si>
  <si>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</si>
  <si>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</si>
  <si>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</si>
  <si>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</si>
  <si>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</si>
  <si>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</si>
  <si>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</si>
  <si>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</si>
  <si>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</si>
  <si>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</si>
  <si>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</si>
  <si>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</si>
  <si>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</si>
  <si>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</si>
  <si>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</si>
  <si>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</si>
  <si>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</si>
  <si>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</si>
  <si>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</si>
  <si>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</si>
  <si>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</si>
  <si>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</si>
  <si>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</si>
  <si>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</si>
  <si>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</si>
  <si>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</si>
  <si>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</si>
  <si>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</si>
  <si>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</si>
  <si>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</si>
  <si>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</si>
  <si>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</si>
  <si>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</si>
  <si>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</si>
  <si>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</si>
  <si>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</si>
  <si>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</si>
  <si>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</si>
  <si>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</si>
  <si>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</si>
  <si>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</si>
  <si>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</si>
  <si>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</si>
  <si>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</si>
  <si>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</si>
  <si>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</si>
  <si>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</si>
  <si>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</si>
  <si>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</si>
  <si>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</si>
  <si>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</si>
  <si>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</si>
  <si>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</si>
  <si>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</si>
  <si>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</si>
  <si>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</si>
  <si>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</si>
  <si>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</si>
  <si>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</si>
  <si>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</si>
  <si>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</si>
  <si>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</si>
  <si>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</si>
  <si>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</si>
  <si>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</si>
  <si>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</si>
  <si>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</si>
  <si>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</si>
  <si>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</si>
  <si>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</si>
  <si>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</si>
  <si>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</si>
  <si>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</si>
  <si>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</si>
  <si>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</si>
  <si>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</si>
  <si>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</si>
  <si>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</si>
  <si>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</si>
  <si>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</si>
  <si>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</si>
  <si>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</si>
  <si>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</si>
  <si>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</si>
  <si>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</si>
  <si>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</si>
  <si>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</si>
  <si>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</si>
  <si>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</si>
  <si>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</si>
  <si>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</si>
  <si>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</si>
  <si>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</si>
  <si>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</si>
  <si>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</si>
  <si>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</si>
  <si>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</si>
  <si>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</si>
  <si>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</si>
  <si>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</si>
  <si>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</si>
  <si>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</si>
  <si>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</si>
  <si>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</si>
  <si>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</si>
  <si>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</si>
  <si>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</si>
  <si>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</si>
  <si>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</si>
  <si>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</si>
  <si>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</si>
  <si>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</si>
  <si>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</si>
  <si>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</si>
  <si>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</si>
  <si>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</si>
  <si>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</si>
  <si>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</si>
  <si>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</si>
  <si>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</si>
  <si>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</si>
  <si>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</si>
  <si>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</si>
  <si>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</si>
  <si>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</si>
  <si>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</si>
  <si>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</si>
  <si>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</si>
  <si>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</si>
  <si>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</si>
  <si>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</si>
  <si>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</si>
  <si>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</si>
  <si>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</si>
  <si>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</si>
  <si>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</si>
  <si>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</si>
  <si>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</si>
  <si>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</si>
  <si>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</si>
  <si>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</si>
  <si>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</si>
  <si>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</si>
  <si>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</si>
  <si>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</si>
  <si>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</si>
  <si>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</si>
  <si>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</si>
  <si>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</si>
  <si>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</si>
  <si>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</si>
  <si>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</si>
  <si>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</si>
  <si>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</si>
  <si>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</si>
  <si>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</si>
  <si>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</si>
  <si>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</si>
  <si>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</si>
  <si>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</si>
  <si>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</si>
  <si>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</si>
  <si>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</si>
  <si>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</si>
  <si>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</si>
  <si>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</si>
  <si>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</si>
  <si>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</si>
  <si>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</si>
  <si>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</si>
  <si>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</si>
  <si>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</si>
  <si>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</si>
  <si>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</si>
  <si>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</si>
  <si>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</si>
  <si>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</si>
  <si>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</si>
  <si>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</si>
  <si>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</si>
  <si>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</si>
  <si>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</si>
  <si>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</si>
  <si>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</si>
  <si>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</si>
  <si>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</si>
  <si>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</si>
  <si>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</si>
  <si>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</si>
  <si>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</si>
  <si>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</si>
  <si>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</si>
  <si>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</si>
  <si>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</si>
  <si>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</si>
  <si>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</si>
  <si>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</si>
  <si>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</si>
  <si>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</si>
  <si>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</si>
  <si>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</si>
  <si>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</si>
  <si>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</si>
  <si>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</si>
  <si>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</si>
  <si>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</si>
  <si>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</si>
  <si>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</si>
  <si>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</si>
  <si>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</si>
  <si>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</si>
  <si>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</si>
  <si>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</si>
  <si>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</si>
  <si>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</si>
  <si>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</si>
  <si>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</si>
  <si>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</si>
  <si>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</si>
  <si>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</si>
  <si>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</si>
  <si>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</si>
  <si>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</si>
  <si>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</si>
  <si>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</si>
  <si>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</si>
  <si>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</si>
  <si>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</si>
  <si>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</si>
  <si>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</si>
  <si>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</si>
  <si>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</si>
  <si>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</si>
  <si>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</si>
  <si>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</si>
  <si>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</si>
  <si>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</si>
  <si>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</si>
  <si>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</si>
  <si>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</si>
  <si>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</si>
  <si>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</si>
  <si>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</si>
  <si>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</si>
  <si>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</si>
  <si>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</si>
  <si>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</si>
  <si>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</si>
  <si>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</si>
  <si>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</si>
  <si>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</si>
  <si>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</si>
  <si>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</si>
  <si>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</si>
  <si>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</si>
  <si>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</si>
  <si>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</si>
  <si>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</si>
  <si>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</si>
  <si>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</si>
  <si>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</si>
  <si>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</si>
  <si>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</si>
  <si>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</si>
  <si>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</si>
  <si>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</si>
  <si>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</si>
  <si>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</si>
  <si>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</si>
  <si>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</si>
  <si>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</si>
  <si>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</si>
  <si>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</si>
  <si>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</si>
  <si>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</si>
  <si>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</si>
  <si>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</si>
  <si>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</si>
  <si>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</si>
  <si>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</si>
  <si>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</si>
  <si>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</si>
  <si>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</si>
  <si>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</si>
  <si>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</si>
  <si>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</si>
  <si>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</si>
  <si>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</si>
  <si>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</si>
  <si>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</si>
  <si>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</si>
  <si>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</si>
  <si>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</si>
  <si>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</si>
  <si>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</si>
  <si>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</si>
  <si>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</si>
  <si>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</si>
  <si>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</si>
  <si>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</si>
  <si>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</si>
  <si>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</si>
  <si>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</si>
  <si>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</si>
  <si>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</si>
  <si>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</si>
  <si>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</si>
  <si>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</si>
  <si>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</si>
  <si>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</si>
  <si>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</si>
  <si>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</si>
  <si>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</si>
  <si>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</si>
  <si>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</si>
  <si>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</si>
  <si>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</si>
  <si>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</si>
  <si>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</si>
  <si>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</si>
  <si>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</si>
  <si>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</si>
  <si>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</si>
  <si>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</si>
  <si>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</si>
  <si>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</si>
  <si>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</si>
  <si>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</si>
  <si>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</si>
  <si>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</si>
  <si>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</si>
  <si>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</si>
  <si>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</si>
  <si>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</si>
  <si>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</si>
  <si>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</si>
  <si>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</si>
  <si>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</si>
  <si>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</si>
  <si>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</si>
  <si>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</si>
  <si>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</si>
  <si>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</si>
  <si>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</si>
  <si>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</si>
  <si>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</si>
  <si>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</si>
  <si>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</si>
  <si>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</si>
  <si>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</si>
  <si>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</si>
  <si>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</si>
  <si>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</si>
  <si>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</si>
  <si>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</si>
  <si>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</si>
  <si>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</si>
  <si>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</si>
  <si>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</si>
  <si>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</si>
  <si>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</si>
  <si>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</si>
  <si>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</si>
  <si>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</si>
  <si>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</si>
  <si>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</si>
  <si>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</si>
  <si>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</si>
  <si>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</si>
  <si>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</si>
  <si>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</si>
  <si>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</si>
  <si>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</si>
  <si>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</si>
  <si>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</si>
  <si>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</si>
  <si>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</si>
  <si>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</si>
  <si>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</si>
  <si>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</si>
  <si>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</si>
  <si>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</si>
  <si>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</si>
  <si>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</si>
  <si>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</si>
  <si>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</si>
  <si>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</si>
  <si>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</si>
  <si>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</si>
  <si>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</si>
  <si>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</si>
  <si>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</si>
  <si>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</si>
  <si>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</si>
  <si>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</si>
  <si>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</si>
  <si>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</si>
  <si>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</si>
  <si>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</si>
  <si>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</si>
  <si>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</si>
  <si>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</si>
  <si>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</si>
  <si>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</si>
  <si>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</si>
  <si>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</si>
  <si>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</si>
  <si>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</si>
  <si>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</si>
  <si>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</si>
  <si>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</si>
  <si>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</si>
  <si>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</si>
  <si>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</si>
  <si>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</si>
  <si>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</si>
  <si>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</si>
  <si>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</si>
  <si>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</si>
  <si>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</si>
  <si>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</si>
  <si>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</si>
  <si>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</si>
  <si>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</si>
  <si>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</si>
  <si>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</si>
  <si>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</si>
  <si>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</si>
  <si>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</si>
  <si>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</si>
  <si>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</si>
  <si>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</si>
  <si>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</si>
  <si>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</si>
  <si>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</si>
  <si>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</si>
  <si>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</si>
  <si>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</si>
  <si>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</si>
  <si>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</si>
  <si>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</si>
  <si>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</si>
  <si>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</si>
  <si>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</si>
  <si>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</si>
  <si>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</si>
  <si>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</si>
  <si>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</si>
  <si>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</si>
  <si>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</si>
  <si>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</si>
  <si>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</si>
  <si>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</si>
  <si>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</si>
  <si>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</si>
  <si>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</si>
  <si>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</si>
  <si>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</si>
  <si>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</si>
  <si>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</si>
  <si>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</si>
  <si>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</si>
  <si>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</si>
  <si>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</si>
  <si>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</si>
  <si>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</si>
  <si>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</si>
  <si>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</si>
  <si>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</si>
  <si>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</si>
  <si>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</si>
  <si>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</si>
  <si>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</si>
  <si>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</si>
  <si>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</si>
  <si>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</si>
  <si>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</si>
  <si>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</si>
  <si>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</si>
  <si>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</si>
  <si>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</si>
  <si>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</si>
  <si>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</si>
  <si>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</si>
  <si>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</si>
  <si>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</si>
  <si>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</si>
  <si>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</si>
  <si>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</si>
  <si>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</si>
  <si>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</si>
  <si>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</si>
  <si>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</si>
  <si>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</si>
  <si>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</si>
  <si>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</si>
  <si>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</si>
  <si>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</si>
  <si>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</si>
  <si>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</si>
  <si>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</si>
  <si>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</si>
  <si>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</si>
  <si>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</si>
  <si>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</si>
  <si>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</si>
  <si>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</si>
  <si>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</si>
  <si>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</si>
  <si>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</si>
  <si>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</si>
  <si>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</si>
  <si>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</si>
  <si>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</si>
  <si>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</si>
  <si>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</si>
  <si>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</si>
  <si>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</si>
  <si>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</si>
  <si>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</si>
  <si>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</si>
  <si>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</si>
  <si>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</si>
  <si>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</si>
  <si>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</si>
  <si>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</si>
  <si>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</si>
  <si>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</si>
  <si>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</si>
  <si>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</si>
  <si>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</si>
  <si>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</si>
  <si>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</si>
  <si>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</si>
  <si>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</si>
  <si>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</si>
  <si>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</si>
  <si>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</si>
  <si>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</si>
  <si>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</si>
  <si>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</si>
  <si>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</si>
  <si>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</si>
  <si>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</si>
  <si>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</si>
  <si>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</si>
  <si>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</si>
  <si>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</si>
  <si>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</si>
  <si>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</si>
  <si>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</si>
  <si>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</si>
  <si>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</si>
  <si>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</si>
  <si>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</si>
  <si>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</si>
  <si>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</si>
  <si>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</si>
  <si>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</si>
  <si>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</si>
  <si>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</si>
  <si>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</si>
  <si>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</si>
  <si>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</si>
  <si>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</si>
  <si>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</si>
  <si>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</si>
  <si>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</si>
  <si>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</si>
  <si>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</si>
  <si>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</si>
  <si>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</si>
  <si>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</si>
  <si>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</si>
  <si>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</si>
  <si>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</si>
  <si>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</si>
  <si>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</si>
  <si>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</si>
  <si>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</si>
  <si>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</si>
  <si>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</si>
  <si>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</si>
  <si>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</si>
  <si>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</si>
  <si>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</si>
  <si>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</si>
  <si>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</si>
  <si>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</si>
  <si>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</si>
  <si>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</si>
  <si>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</si>
  <si>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</si>
  <si>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</si>
  <si>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</si>
  <si>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</si>
  <si>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</si>
  <si>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</si>
  <si>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</si>
  <si>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</si>
  <si>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</si>
  <si>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</si>
  <si>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</si>
  <si>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</si>
  <si>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</si>
  <si>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</si>
  <si>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</si>
  <si>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</si>
  <si>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</si>
  <si>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</si>
  <si>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</si>
  <si>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</si>
  <si>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</si>
  <si>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</si>
  <si>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</si>
  <si>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</si>
  <si>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</si>
  <si>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</si>
  <si>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</si>
  <si>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</si>
  <si>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</si>
  <si>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</si>
  <si>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</si>
  <si>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</si>
  <si>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</si>
  <si>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</si>
  <si>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</si>
  <si>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</si>
  <si>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</si>
  <si>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</si>
  <si>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</si>
  <si>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</si>
  <si>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</si>
  <si>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</si>
  <si>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</si>
  <si>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</si>
  <si>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</si>
  <si>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</si>
  <si>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</si>
  <si>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</si>
  <si>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</si>
  <si>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</si>
  <si>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</si>
  <si>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</si>
  <si>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</si>
  <si>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</si>
  <si>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</si>
  <si>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</si>
  <si>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</si>
  <si>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</si>
  <si>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</si>
  <si>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</si>
  <si>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</si>
  <si>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</si>
  <si>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</si>
  <si>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</si>
  <si>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</si>
  <si>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</si>
  <si>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</si>
  <si>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</si>
  <si>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</si>
  <si>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</si>
  <si>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</si>
  <si>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</si>
  <si>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</si>
  <si>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</si>
  <si>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</si>
  <si>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</si>
  <si>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</si>
  <si>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</si>
  <si>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</si>
  <si>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</si>
  <si>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</si>
  <si>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</si>
  <si>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</si>
  <si>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</si>
  <si>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</si>
  <si>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</si>
  <si>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</si>
  <si>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</si>
  <si>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</si>
  <si>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</si>
  <si>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</si>
  <si>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</si>
  <si>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</si>
  <si>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</si>
  <si>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</si>
  <si>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</si>
  <si>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</si>
  <si>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</si>
  <si>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</si>
  <si>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</si>
  <si>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</si>
  <si>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</si>
  <si>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</si>
  <si>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</si>
  <si>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</si>
  <si>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</si>
  <si>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</si>
  <si>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</si>
  <si>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</si>
  <si>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</si>
  <si>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</si>
  <si>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</si>
  <si>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</si>
  <si>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</si>
  <si>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</si>
  <si>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</si>
  <si>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</si>
  <si>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</si>
  <si>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</si>
  <si>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</si>
  <si>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</si>
  <si>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</si>
  <si>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</si>
  <si>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</si>
  <si>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</si>
  <si>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</si>
  <si>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</si>
  <si>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</si>
  <si>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</si>
  <si>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</si>
  <si>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</si>
  <si>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</si>
  <si>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</si>
  <si>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</si>
  <si>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</si>
  <si>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</si>
  <si>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</si>
  <si>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</si>
  <si>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</si>
  <si>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</si>
  <si>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</si>
  <si>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</si>
  <si>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</si>
  <si>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</si>
  <si>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</si>
  <si>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</si>
  <si>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</si>
  <si>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</si>
  <si>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</si>
  <si>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</si>
  <si>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</si>
  <si>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</si>
  <si>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</si>
  <si>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</si>
  <si>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</si>
  <si>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</si>
  <si>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</si>
  <si>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</si>
  <si>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</si>
  <si>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</si>
  <si>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</si>
  <si>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</si>
  <si>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</si>
  <si>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</si>
  <si>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</si>
  <si>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</si>
  <si>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</si>
  <si>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</si>
  <si>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</si>
  <si>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</si>
  <si>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</si>
  <si>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</si>
  <si>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</si>
  <si>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</si>
  <si>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</si>
  <si>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</si>
  <si>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</si>
  <si>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</si>
  <si>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</si>
  <si>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</si>
  <si>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</si>
  <si>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</si>
  <si>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</si>
  <si>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</si>
  <si>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</si>
  <si>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</si>
  <si>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</si>
  <si>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</si>
  <si>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</si>
  <si>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</si>
  <si>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</si>
  <si>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</si>
  <si>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</si>
  <si>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</si>
  <si>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</si>
  <si>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</si>
  <si>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</si>
  <si>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</si>
  <si>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</si>
  <si>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</si>
  <si>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</si>
  <si>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</si>
  <si>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</si>
  <si>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</si>
  <si>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</si>
  <si>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</si>
  <si>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</si>
  <si>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</si>
  <si>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</si>
  <si>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</si>
  <si>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</si>
  <si>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</si>
  <si>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</si>
  <si>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</si>
  <si>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</si>
  <si>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</si>
  <si>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</si>
  <si>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</si>
  <si>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</si>
  <si>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</si>
  <si>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</si>
  <si>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</si>
  <si>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</si>
  <si>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</si>
  <si>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</si>
  <si>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</si>
  <si>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</si>
  <si>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</si>
  <si>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</si>
  <si>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</si>
  <si>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</si>
  <si>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</si>
  <si>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</si>
  <si>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</si>
  <si>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</si>
  <si>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</si>
  <si>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</si>
  <si>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</si>
  <si>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</si>
  <si>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</si>
  <si>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</si>
  <si>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</si>
  <si>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</si>
  <si>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</si>
  <si>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</si>
  <si>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</si>
  <si>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</si>
  <si>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</si>
  <si>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</si>
  <si>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</si>
  <si>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</si>
  <si>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</si>
  <si>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</si>
  <si>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</si>
  <si>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</si>
  <si>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</si>
  <si>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</si>
  <si>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</si>
  <si>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</si>
  <si>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</si>
  <si>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</si>
  <si>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</si>
  <si>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</si>
  <si>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</si>
  <si>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</si>
  <si>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</si>
  <si>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</si>
  <si>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</si>
  <si>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</si>
  <si>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</si>
  <si>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</si>
  <si>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</si>
  <si>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</si>
  <si>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</si>
  <si>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</si>
  <si>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</si>
  <si>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</si>
  <si>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</si>
  <si>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</si>
  <si>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</si>
  <si>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</si>
  <si>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</si>
  <si>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</si>
  <si>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</si>
  <si>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</si>
  <si>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</si>
  <si>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</si>
  <si>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</si>
  <si>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</si>
  <si>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</si>
  <si>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</si>
  <si>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</si>
  <si>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</si>
  <si>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</si>
  <si>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</si>
  <si>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</si>
  <si>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</si>
  <si>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</si>
  <si>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</si>
  <si>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</si>
  <si>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</si>
  <si>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</si>
  <si>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</si>
  <si>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</si>
  <si>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</si>
  <si>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</si>
  <si>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</si>
  <si>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</si>
  <si>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</si>
  <si>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</si>
  <si>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</si>
  <si>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</si>
  <si>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</si>
  <si>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</si>
  <si>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</si>
  <si>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</si>
  <si>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</si>
  <si>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</si>
  <si>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</si>
  <si>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</si>
  <si>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</si>
  <si>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</si>
  <si>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</si>
  <si>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</si>
  <si>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</si>
  <si>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</si>
  <si>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</si>
  <si>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</si>
  <si>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</si>
  <si>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</si>
  <si>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</si>
  <si>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</si>
  <si>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</si>
  <si>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</si>
  <si>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</si>
  <si>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</si>
  <si>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</si>
  <si>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</si>
  <si>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</si>
  <si>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</si>
  <si>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</si>
  <si>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</si>
  <si>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</si>
  <si>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</si>
  <si>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</si>
  <si>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</si>
  <si>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</si>
  <si>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</si>
  <si>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</si>
  <si>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</si>
  <si>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</si>
  <si>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</si>
  <si>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</si>
  <si>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</si>
  <si>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</si>
  <si>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</si>
  <si>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</si>
  <si>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</si>
  <si>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</si>
  <si>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</si>
  <si>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</si>
  <si>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</si>
  <si>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</si>
  <si>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</si>
  <si>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</si>
  <si>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</si>
  <si>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</si>
  <si>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</si>
  <si>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</si>
  <si>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</si>
  <si>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</si>
  <si>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</si>
  <si>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</si>
  <si>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</si>
  <si>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</si>
  <si>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</si>
  <si>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</si>
  <si>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</si>
  <si>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</si>
  <si>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</si>
  <si>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</si>
  <si>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</si>
  <si>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</si>
  <si>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</si>
  <si>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</si>
  <si>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</si>
  <si>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</si>
  <si>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</si>
  <si>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</si>
  <si>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</si>
  <si>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</si>
  <si>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</si>
  <si>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</si>
  <si>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</si>
  <si>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</si>
  <si>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</si>
  <si>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</si>
  <si>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</si>
  <si>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</si>
  <si>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</si>
  <si>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</si>
  <si>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</si>
  <si>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</si>
  <si>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</si>
  <si>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</si>
  <si>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</si>
  <si>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</si>
  <si>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</si>
  <si>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</si>
  <si>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</si>
  <si>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</si>
  <si>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</si>
  <si>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</si>
  <si>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</si>
  <si>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</si>
  <si>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</si>
  <si>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</si>
  <si>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</si>
  <si>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</si>
  <si>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</si>
  <si>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</si>
  <si>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</si>
  <si>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</si>
  <si>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</si>
  <si>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</si>
  <si>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</si>
  <si>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</si>
  <si>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</si>
  <si>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</si>
  <si>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</si>
  <si>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</si>
  <si>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</si>
  <si>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</si>
  <si>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</si>
  <si>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</si>
  <si>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</si>
  <si>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</si>
  <si>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</si>
  <si>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</si>
  <si>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</si>
  <si>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</si>
  <si>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</si>
  <si>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</si>
  <si>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</si>
  <si>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</si>
  <si>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</si>
  <si>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</si>
  <si>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</si>
  <si>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</si>
  <si>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</si>
  <si>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</si>
  <si>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</si>
  <si>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</si>
  <si>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</si>
  <si>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</si>
  <si>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</si>
  <si>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</si>
  <si>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</si>
  <si>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</si>
  <si>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</si>
  <si>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</si>
  <si>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</si>
  <si>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</si>
  <si>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</si>
  <si>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</si>
  <si>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</si>
  <si>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</si>
  <si>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</si>
  <si>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</si>
  <si>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</si>
  <si>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</si>
  <si>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</si>
  <si>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</si>
  <si>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</si>
  <si>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</si>
  <si>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</si>
  <si>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</si>
  <si>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</si>
  <si>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</si>
  <si>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</si>
  <si>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</si>
  <si>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</si>
  <si>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</si>
  <si>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</si>
  <si>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</si>
  <si>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</si>
  <si>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</si>
  <si>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</si>
  <si>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</si>
  <si>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</si>
  <si>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</si>
  <si>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</si>
  <si>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</si>
  <si>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</si>
  <si>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</si>
  <si>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</si>
  <si>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</si>
  <si>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</si>
  <si>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</si>
  <si>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</si>
  <si>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</si>
  <si>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</si>
  <si>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</si>
  <si>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</si>
  <si>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</si>
  <si>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</si>
  <si>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</si>
  <si>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</si>
  <si>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</si>
  <si>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</si>
  <si>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</si>
  <si>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</si>
  <si>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</si>
  <si>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</si>
  <si>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</si>
  <si>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</si>
  <si>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</si>
  <si>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</si>
  <si>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</si>
  <si>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</si>
  <si>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</si>
  <si>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</si>
  <si>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</si>
  <si>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</si>
  <si>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</si>
  <si>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</si>
  <si>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</si>
  <si>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</si>
  <si>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</si>
  <si>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</si>
  <si>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</si>
  <si>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</si>
  <si>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</si>
  <si>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</si>
  <si>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</si>
  <si>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</si>
  <si>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</si>
  <si>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</si>
  <si>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</si>
  <si>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</si>
  <si>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</si>
  <si>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</si>
  <si>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</si>
  <si>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</si>
  <si>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</si>
  <si>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</si>
  <si>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</si>
  <si>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</si>
  <si>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</si>
  <si>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</si>
  <si>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</si>
  <si>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</si>
  <si>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</si>
  <si>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</si>
  <si>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</si>
  <si>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</si>
  <si>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</si>
  <si>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</si>
  <si>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</si>
  <si>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</si>
  <si>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</si>
  <si>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</si>
  <si>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</si>
  <si>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</si>
  <si>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</si>
  <si>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</si>
  <si>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</si>
  <si>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</si>
  <si>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</si>
  <si>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</si>
  <si>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</si>
  <si>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</si>
  <si>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</si>
  <si>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</si>
  <si>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</si>
  <si>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</si>
  <si>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</si>
  <si>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</si>
  <si>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</si>
  <si>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</si>
  <si>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</si>
  <si>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</si>
  <si>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</si>
  <si>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</si>
  <si>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</si>
  <si>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</si>
  <si>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</si>
  <si>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</si>
  <si>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</si>
  <si>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</si>
  <si>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</si>
  <si>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</si>
  <si>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</si>
  <si>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</si>
  <si>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</si>
  <si>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</si>
  <si>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</si>
  <si>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</si>
  <si>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</si>
  <si>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</si>
  <si>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</si>
  <si>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</si>
  <si>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</si>
  <si>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</si>
  <si>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</si>
  <si>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</si>
  <si>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</si>
  <si>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</si>
  <si>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</si>
  <si>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</si>
  <si>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</si>
  <si>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</si>
  <si>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</si>
  <si>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</si>
  <si>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</si>
  <si>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</si>
  <si>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</si>
  <si>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</si>
  <si>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</si>
  <si>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</si>
  <si>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</si>
  <si>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</si>
  <si>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</si>
  <si>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</si>
  <si>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</si>
  <si>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</si>
  <si>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</si>
  <si>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</si>
  <si>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</si>
  <si>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</si>
  <si>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</si>
  <si>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</si>
  <si>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</si>
  <si>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</si>
  <si>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</si>
  <si>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</si>
  <si>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</si>
  <si>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</si>
  <si>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</si>
  <si>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</si>
  <si>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</si>
  <si>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</si>
  <si>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</si>
  <si>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</si>
  <si>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</si>
  <si>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</si>
  <si>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</si>
  <si>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</si>
  <si>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</si>
  <si>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</si>
  <si>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</si>
  <si>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</si>
  <si>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</si>
  <si>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</si>
  <si>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</si>
  <si>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</si>
  <si>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</si>
  <si>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</si>
  <si>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</si>
  <si>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</si>
  <si>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</si>
  <si>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</si>
  <si>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</si>
  <si>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</si>
  <si>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</si>
  <si>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</si>
  <si>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</si>
  <si>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</si>
  <si>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</si>
  <si>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</si>
  <si>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</si>
  <si>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</si>
  <si>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</si>
  <si>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</si>
  <si>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</si>
  <si>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</si>
  <si>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</si>
  <si>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</si>
  <si>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</si>
  <si>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</si>
  <si>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</si>
  <si>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</si>
  <si>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</si>
  <si>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</si>
  <si>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</si>
  <si>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</si>
  <si>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</si>
  <si>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</si>
  <si>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</si>
  <si>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</si>
  <si>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</si>
  <si>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</si>
  <si>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</si>
  <si>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</si>
  <si>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</si>
  <si>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</si>
  <si>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</si>
  <si>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</si>
  <si>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</si>
  <si>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</si>
  <si>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</si>
  <si>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</si>
  <si>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</si>
  <si>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</si>
  <si>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</si>
  <si>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</si>
  <si>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</si>
  <si>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</si>
  <si>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</si>
  <si>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</si>
  <si>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</si>
  <si>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</si>
  <si>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</si>
  <si>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</si>
  <si>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</si>
  <si>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</si>
  <si>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</si>
  <si>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</si>
  <si>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</si>
  <si>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</si>
  <si>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</si>
  <si>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</si>
  <si>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</si>
  <si>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</si>
  <si>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</si>
  <si>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</si>
  <si>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</si>
  <si>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</si>
  <si>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</si>
  <si>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</si>
  <si>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</si>
  <si>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</si>
  <si>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</si>
  <si>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</si>
  <si>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</si>
  <si>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</si>
  <si>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</si>
  <si>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</si>
  <si>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</si>
  <si>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</si>
  <si>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</si>
  <si>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</si>
  <si>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</si>
  <si>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</si>
  <si>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</si>
  <si>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</si>
  <si>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</si>
  <si>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</si>
  <si>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</si>
  <si>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</si>
  <si>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</si>
  <si>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</si>
  <si>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</si>
  <si>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</si>
  <si>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</si>
  <si>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</si>
  <si>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</si>
  <si>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</si>
  <si>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</si>
  <si>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</si>
  <si>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</si>
  <si>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</si>
  <si>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</si>
  <si>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</si>
  <si>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</si>
  <si>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</si>
  <si>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</si>
  <si>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</si>
  <si>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</si>
  <si>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</si>
  <si>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</si>
  <si>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</si>
  <si>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</si>
  <si>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</si>
  <si>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</si>
  <si>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</si>
  <si>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</si>
  <si>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</si>
  <si>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</si>
  <si>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</si>
  <si>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</si>
  <si>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</si>
  <si>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</si>
  <si>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</si>
  <si>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</si>
  <si>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</si>
  <si>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</si>
  <si>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</si>
  <si>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</si>
  <si>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</si>
  <si>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</si>
  <si>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</si>
  <si>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</si>
  <si>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</si>
  <si>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</si>
  <si>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</si>
  <si>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</si>
  <si>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</si>
  <si>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</si>
  <si>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</si>
  <si>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</si>
  <si>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</si>
  <si>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</si>
  <si>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</si>
  <si>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</si>
  <si>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</si>
  <si>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</si>
  <si>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</si>
  <si>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</si>
  <si>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</si>
  <si>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</si>
  <si>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</si>
  <si>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</si>
  <si>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</si>
  <si>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</si>
  <si>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</si>
  <si>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</si>
  <si>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</si>
  <si>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</si>
  <si>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</si>
  <si>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</si>
  <si>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</si>
  <si>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</si>
  <si>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</si>
  <si>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</si>
  <si>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</si>
  <si>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</si>
  <si>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</si>
  <si>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</si>
  <si>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</si>
  <si>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</si>
  <si>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</si>
  <si>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</si>
  <si>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</si>
  <si>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</si>
  <si>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</si>
  <si>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</si>
  <si>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</si>
  <si>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</si>
  <si>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</si>
  <si>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</si>
  <si>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</si>
  <si>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</si>
  <si>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</si>
  <si>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</si>
  <si>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</si>
  <si>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</si>
  <si>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</si>
  <si>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</si>
  <si>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</si>
  <si>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</si>
  <si>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</si>
  <si>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</si>
  <si>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</si>
  <si>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</si>
  <si>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</si>
  <si>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</si>
  <si>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</si>
  <si>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</si>
  <si>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</si>
  <si>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</si>
  <si>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</si>
  <si>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</si>
  <si>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</si>
  <si>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</si>
  <si>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</si>
  <si>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</si>
  <si>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</si>
  <si>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</si>
  <si>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</si>
  <si>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</si>
  <si>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</si>
  <si>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</si>
  <si>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</si>
  <si>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</si>
  <si>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</si>
  <si>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</si>
  <si>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</si>
  <si>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</si>
  <si>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</si>
  <si>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</si>
  <si>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</si>
  <si>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</si>
  <si>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</si>
  <si>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</si>
  <si>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</si>
  <si>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</si>
  <si>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</si>
  <si>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</si>
  <si>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</si>
  <si>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</si>
  <si>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</si>
  <si>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</si>
  <si>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</si>
  <si>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</si>
  <si>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</si>
  <si>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</si>
  <si>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</si>
  <si>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</si>
  <si>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</si>
  <si>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</si>
  <si>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</si>
  <si>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</si>
  <si>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</si>
  <si>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</si>
  <si>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</si>
  <si>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</si>
  <si>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</si>
  <si>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</si>
  <si>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</si>
  <si>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</si>
  <si>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</si>
  <si>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</si>
  <si>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</si>
  <si>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</si>
  <si>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</si>
  <si>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</si>
  <si>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</si>
  <si>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</si>
  <si>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</si>
  <si>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</si>
  <si>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</si>
  <si>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</si>
  <si>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</si>
  <si>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</si>
  <si>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</si>
  <si>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</si>
  <si>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</si>
  <si>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</si>
  <si>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</si>
  <si>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</si>
  <si>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</si>
  <si>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</si>
  <si>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</si>
  <si>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</si>
  <si>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</si>
  <si>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</si>
  <si>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</si>
  <si>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</si>
  <si>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</si>
  <si>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</si>
  <si>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</si>
  <si>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</si>
  <si>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</si>
  <si>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</si>
  <si>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</si>
  <si>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</si>
  <si>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</si>
  <si>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</si>
  <si>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</si>
  <si>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</si>
  <si>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</si>
  <si>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</si>
  <si>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</si>
  <si>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</si>
  <si>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</si>
  <si>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</si>
  <si>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</si>
  <si>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</si>
  <si>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</si>
  <si>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</si>
  <si>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</si>
  <si>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</si>
  <si>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</si>
  <si>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</si>
  <si>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</si>
  <si>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</si>
  <si>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</si>
  <si>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</si>
  <si>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</si>
  <si>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</si>
  <si>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</si>
  <si>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</si>
  <si>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</si>
  <si>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</si>
  <si>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</si>
  <si>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</si>
  <si>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</si>
  <si>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</si>
  <si>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</si>
  <si>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</si>
  <si>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</si>
  <si>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</si>
  <si>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</si>
  <si>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</si>
  <si>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</si>
  <si>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</si>
  <si>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</si>
  <si>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</si>
  <si>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</si>
  <si>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</si>
  <si>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</si>
  <si>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</si>
  <si>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</si>
  <si>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</si>
  <si>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</si>
  <si>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</si>
  <si>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</si>
  <si>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</si>
  <si>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</si>
  <si>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</si>
  <si>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</si>
  <si>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</si>
  <si>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</si>
  <si>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</si>
  <si>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</si>
  <si>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</si>
  <si>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</si>
  <si>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</si>
  <si>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</si>
  <si>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</si>
  <si>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</si>
  <si>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</si>
  <si>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</si>
  <si>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</si>
  <si>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</si>
  <si>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</si>
  <si>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</si>
  <si>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</si>
  <si>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</si>
  <si>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</si>
  <si>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</si>
  <si>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</si>
  <si>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</si>
  <si>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</si>
  <si>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</si>
  <si>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</si>
  <si>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</si>
  <si>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</si>
  <si>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</si>
  <si>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</si>
  <si>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</si>
  <si>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</si>
  <si>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</si>
  <si>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</si>
  <si>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</si>
  <si>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</si>
  <si>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</si>
  <si>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</si>
  <si>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</si>
  <si>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</si>
  <si>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</si>
  <si>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</si>
  <si>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</si>
  <si>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</si>
  <si>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</si>
  <si>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</si>
  <si>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</si>
  <si>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</si>
  <si>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</si>
  <si>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</si>
  <si>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</si>
  <si>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</si>
  <si>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</si>
  <si>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</si>
  <si>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</si>
  <si>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</si>
  <si>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</si>
  <si>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</si>
  <si>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</si>
  <si>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</si>
  <si>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</si>
  <si>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</si>
  <si>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</si>
  <si>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</si>
  <si>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</si>
  <si>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</si>
  <si>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</si>
  <si>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</si>
  <si>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</si>
  <si>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</si>
  <si>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</si>
  <si>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</si>
  <si>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</si>
  <si>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</si>
  <si>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</si>
  <si>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</si>
  <si>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</si>
  <si>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</si>
  <si>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</si>
  <si>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</si>
  <si>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</si>
  <si>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</si>
  <si>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</si>
  <si>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</si>
  <si>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</si>
  <si>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</si>
  <si>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</si>
  <si>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</si>
  <si>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</si>
  <si>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</si>
  <si>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</si>
  <si>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</si>
  <si>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</si>
  <si>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</si>
  <si>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</si>
  <si>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</si>
  <si>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</si>
  <si>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</si>
  <si>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</si>
  <si>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</si>
  <si>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</si>
  <si>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</si>
  <si>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</si>
  <si>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</si>
  <si>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</si>
  <si>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</si>
  <si>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</si>
  <si>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</si>
  <si>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</si>
  <si>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</si>
  <si>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</si>
  <si>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</si>
  <si>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</si>
  <si>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</si>
  <si>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</si>
  <si>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</si>
  <si>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</si>
  <si>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</si>
  <si>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</si>
  <si>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</si>
  <si>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</si>
  <si>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</si>
  <si>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</si>
  <si>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</si>
  <si>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</si>
  <si>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</si>
  <si>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</si>
  <si>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</si>
  <si>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</si>
  <si>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</si>
  <si>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</si>
  <si>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</si>
  <si>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</si>
  <si>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</si>
  <si>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</si>
  <si>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</si>
  <si>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</si>
  <si>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</si>
  <si>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</si>
  <si>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</si>
  <si>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</si>
  <si>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</si>
  <si>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</si>
  <si>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</si>
  <si>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</si>
  <si>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</si>
  <si>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</si>
  <si>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</si>
  <si>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</si>
  <si>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</si>
  <si>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</si>
  <si>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</si>
  <si>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</si>
  <si>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</si>
  <si>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</si>
  <si>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</si>
  <si>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</si>
  <si>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</si>
  <si>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</si>
  <si>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</si>
  <si>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</si>
  <si>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</si>
  <si>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</si>
  <si>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</si>
  <si>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</si>
  <si>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</si>
  <si>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</si>
  <si>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</si>
  <si>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</si>
  <si>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</si>
  <si>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</si>
  <si>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</si>
  <si>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</si>
  <si>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</si>
  <si>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</si>
  <si>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</si>
  <si>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</si>
  <si>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</si>
  <si>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</si>
  <si>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</si>
  <si>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</si>
  <si>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</si>
  <si>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</si>
  <si>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</si>
  <si>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</si>
  <si>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</si>
  <si>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</si>
  <si>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</si>
  <si>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</si>
  <si>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</si>
  <si>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</si>
  <si>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</si>
  <si>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</si>
  <si>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</si>
  <si>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</si>
  <si>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</si>
  <si>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</si>
  <si>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</si>
  <si>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</si>
  <si>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</si>
  <si>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</si>
  <si>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</si>
  <si>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</si>
  <si>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</si>
  <si>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</si>
  <si>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</si>
  <si>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</si>
  <si>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</si>
  <si>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</si>
  <si>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</si>
  <si>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</si>
  <si>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</si>
  <si>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</si>
  <si>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</si>
  <si>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</si>
  <si>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</si>
  <si>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</si>
  <si>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</si>
  <si>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</si>
  <si>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</si>
  <si>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</si>
  <si>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</si>
  <si>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</si>
  <si>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</si>
  <si>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</si>
  <si>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</si>
  <si>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</si>
  <si>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</si>
  <si>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</si>
  <si>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</si>
  <si>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</si>
  <si>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</si>
  <si>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</si>
  <si>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</si>
  <si>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</si>
  <si>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</si>
  <si>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</si>
  <si>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</si>
  <si>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</si>
  <si>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</si>
  <si>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</si>
  <si>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</si>
  <si>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</si>
  <si>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</si>
  <si>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</si>
  <si>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</si>
  <si>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</si>
  <si>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</si>
  <si>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</si>
  <si>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</si>
  <si>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</si>
  <si>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</si>
  <si>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</si>
  <si>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</si>
  <si>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</si>
  <si>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</si>
  <si>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</si>
  <si>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</si>
  <si>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</si>
  <si>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</si>
  <si>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</si>
  <si>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</si>
  <si>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</si>
  <si>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</si>
  <si>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</si>
  <si>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</si>
  <si>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</si>
  <si>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</si>
  <si>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</si>
  <si>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</si>
  <si>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</si>
  <si>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</si>
  <si>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</si>
  <si>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</si>
  <si>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</si>
  <si>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</si>
  <si>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</si>
  <si>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</si>
  <si>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</si>
  <si>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</si>
  <si>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</si>
  <si>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</si>
  <si>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</si>
  <si>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</si>
  <si>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</si>
  <si>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</si>
  <si>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</si>
  <si>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</si>
  <si>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</si>
  <si>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</si>
  <si>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</si>
  <si>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</si>
  <si>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</si>
  <si>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</si>
  <si>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</si>
  <si>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</si>
  <si>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</si>
  <si>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</si>
  <si>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</si>
  <si>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</si>
  <si>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</si>
  <si>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</si>
  <si>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</si>
  <si>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</si>
  <si>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</si>
  <si>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</si>
  <si>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</si>
  <si>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</si>
  <si>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</si>
  <si>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</si>
  <si>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</si>
  <si>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</si>
  <si>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</si>
  <si>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</si>
  <si>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</si>
  <si>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</si>
  <si>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</si>
  <si>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</si>
  <si>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</si>
  <si>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</si>
  <si>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</si>
  <si>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</si>
  <si>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</si>
  <si>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</si>
  <si>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</si>
  <si>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</si>
  <si>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</si>
  <si>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</si>
  <si>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</si>
  <si>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</si>
  <si>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</si>
  <si>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</si>
  <si>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</si>
  <si>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</si>
  <si>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</si>
  <si>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</si>
  <si>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</si>
  <si>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</si>
  <si>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</si>
  <si>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</si>
  <si>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</si>
  <si>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</si>
  <si>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</si>
  <si>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</si>
  <si>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</si>
  <si>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</si>
  <si>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</si>
  <si>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</si>
  <si>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</si>
  <si>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</si>
  <si>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</si>
  <si>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</si>
  <si>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</si>
  <si>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</si>
  <si>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</si>
  <si>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</si>
  <si>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</si>
  <si>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</si>
  <si>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</si>
  <si>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</si>
  <si>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</si>
  <si>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</si>
  <si>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</si>
  <si>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</si>
  <si>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</si>
  <si>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</si>
  <si>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</si>
  <si>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</si>
  <si>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</si>
  <si>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</si>
  <si>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</si>
  <si>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</si>
  <si>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</si>
  <si>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</si>
  <si>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</si>
  <si>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</si>
  <si>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</si>
  <si>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</si>
  <si>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</si>
  <si>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</si>
  <si>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</si>
  <si>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</si>
  <si>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</si>
  <si>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</si>
  <si>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</si>
  <si>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</si>
  <si>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</si>
  <si>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</si>
  <si>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</si>
  <si>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</si>
  <si>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</si>
  <si>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</si>
  <si>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</si>
  <si>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</si>
  <si>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</si>
  <si>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</si>
  <si>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</si>
  <si>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</si>
  <si>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</si>
  <si>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</si>
  <si>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</si>
  <si>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</si>
  <si>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</si>
  <si>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</si>
  <si>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</si>
  <si>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</si>
  <si>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</si>
  <si>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</si>
  <si>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</si>
  <si>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</si>
  <si>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</si>
  <si>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</si>
  <si>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</si>
  <si>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</si>
  <si>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</si>
  <si>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</si>
  <si>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</si>
  <si>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</si>
  <si>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</si>
  <si>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</si>
  <si>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</si>
  <si>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</si>
  <si>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</si>
  <si>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</si>
  <si>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</si>
  <si>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</si>
  <si>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</si>
  <si>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</si>
  <si>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</si>
  <si>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</si>
  <si>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</si>
  <si>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</si>
  <si>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</si>
  <si>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</si>
  <si>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</si>
  <si>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</si>
  <si>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</si>
  <si>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</si>
  <si>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</si>
  <si>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</si>
  <si>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</si>
  <si>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</si>
  <si>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</si>
  <si>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</si>
  <si>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</si>
  <si>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</si>
  <si>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</si>
  <si>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</si>
  <si>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</si>
  <si>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</si>
  <si>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</si>
  <si>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</si>
  <si>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</si>
  <si>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</si>
  <si>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</si>
  <si>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</si>
  <si>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</si>
  <si>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</si>
  <si>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</si>
  <si>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</si>
  <si>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</si>
  <si>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</si>
  <si>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</si>
  <si>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</si>
  <si>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</si>
  <si>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</si>
  <si>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</si>
  <si>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</si>
  <si>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</si>
  <si>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</si>
  <si>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</si>
  <si>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</si>
  <si>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</si>
  <si>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</si>
  <si>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</si>
  <si>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</si>
  <si>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</si>
  <si>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</si>
  <si>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</si>
  <si>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</si>
  <si>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</si>
  <si>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</si>
  <si>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</si>
  <si>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</si>
  <si>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</si>
  <si>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</si>
  <si>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</si>
  <si>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</si>
  <si>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</si>
  <si>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</si>
  <si>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</si>
  <si>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</si>
  <si>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</si>
  <si>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</si>
  <si>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</si>
  <si>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</si>
  <si>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</si>
  <si>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</si>
  <si>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</si>
  <si>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</si>
  <si>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</si>
  <si>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</si>
  <si>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</si>
  <si>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</si>
  <si>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</si>
  <si>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</si>
  <si>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</si>
  <si>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</si>
  <si>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</si>
  <si>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</si>
  <si>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</si>
  <si>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</si>
  <si>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</si>
  <si>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</si>
  <si>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</si>
  <si>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</si>
  <si>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</si>
  <si>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</si>
  <si>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</si>
  <si>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</si>
  <si>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</si>
  <si>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</si>
  <si>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</si>
  <si>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</si>
  <si>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</si>
  <si>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</si>
  <si>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</si>
  <si>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</si>
  <si>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</si>
  <si>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</si>
  <si>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</si>
  <si>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</si>
  <si>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</si>
  <si>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</si>
  <si>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</si>
  <si>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</si>
  <si>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</si>
  <si>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</si>
  <si>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</si>
  <si>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</si>
  <si>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</si>
  <si>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</si>
  <si>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</si>
  <si>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</si>
  <si>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</si>
  <si>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</si>
  <si>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</si>
  <si>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</si>
  <si>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</si>
  <si>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</si>
  <si>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</si>
  <si>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</si>
  <si>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</si>
  <si>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</si>
  <si>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</si>
  <si>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</si>
  <si>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</si>
  <si>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</si>
  <si>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</si>
  <si>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</si>
  <si>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</si>
  <si>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</si>
  <si>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</si>
  <si>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</si>
  <si>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</si>
  <si>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</si>
  <si>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</si>
  <si>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</si>
  <si>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</si>
  <si>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</si>
  <si>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</si>
  <si>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</si>
  <si>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</si>
  <si>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</si>
  <si>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</si>
  <si>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</si>
  <si>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</si>
  <si>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</si>
  <si>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</si>
  <si>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</si>
  <si>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</si>
  <si>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</si>
  <si>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</si>
  <si>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</si>
  <si>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</si>
  <si>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</si>
  <si>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</si>
  <si>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</si>
  <si>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</si>
  <si>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</si>
  <si>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</si>
  <si>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</si>
  <si>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</si>
  <si>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</si>
  <si>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</si>
  <si>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</si>
  <si>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</si>
  <si>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</si>
  <si>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</si>
  <si>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</si>
  <si>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</si>
  <si>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</si>
  <si>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</si>
  <si>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</si>
  <si>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</si>
  <si>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</si>
  <si>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</si>
  <si>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</si>
  <si>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</si>
  <si>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</si>
  <si>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</si>
  <si>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</si>
  <si>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</si>
  <si>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</si>
  <si>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</si>
  <si>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</si>
  <si>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</si>
  <si>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</si>
  <si>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</si>
  <si>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</si>
  <si>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</si>
  <si>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</si>
  <si>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</si>
  <si>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</si>
  <si>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</si>
  <si>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</si>
  <si>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</si>
  <si>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</si>
  <si>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</si>
  <si>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</si>
  <si>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</si>
  <si>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</si>
  <si>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</si>
  <si>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</si>
  <si>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</si>
  <si>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</si>
  <si>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</si>
  <si>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</si>
  <si>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</si>
  <si>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</si>
  <si>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</si>
  <si>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</si>
  <si>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</si>
  <si>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</si>
  <si>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</si>
  <si>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</si>
  <si>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</si>
  <si>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</si>
  <si>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</si>
  <si>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</si>
  <si>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</si>
  <si>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</si>
  <si>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</si>
  <si>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</si>
  <si>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</si>
  <si>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</si>
  <si>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</si>
  <si>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</si>
  <si>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</si>
  <si>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</si>
  <si>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</si>
  <si>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</si>
  <si>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</si>
  <si>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</si>
  <si>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</si>
  <si>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</si>
  <si>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</si>
  <si>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</si>
  <si>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</si>
  <si>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</si>
  <si>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</si>
  <si>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</si>
  <si>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</si>
  <si>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</si>
  <si>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</si>
  <si>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</si>
  <si>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</si>
  <si>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</si>
  <si>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</si>
  <si>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</si>
  <si>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</si>
  <si>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</si>
  <si>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</si>
  <si>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</si>
  <si>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</si>
  <si>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</si>
  <si>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</si>
  <si>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</si>
  <si>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</si>
  <si>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</si>
  <si>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</si>
  <si>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</si>
  <si>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</si>
  <si>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</si>
  <si>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</si>
  <si>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</si>
  <si>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</si>
  <si>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</si>
  <si>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</si>
  <si>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</si>
  <si>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</si>
  <si>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</si>
  <si>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</si>
  <si>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</si>
  <si>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</si>
  <si>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</si>
  <si>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</si>
  <si>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</si>
  <si>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</si>
  <si>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</si>
  <si>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</si>
  <si>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</si>
  <si>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</si>
  <si>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</si>
  <si>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</si>
  <si>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</si>
  <si>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</si>
  <si>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</si>
  <si>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</si>
  <si>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</si>
  <si>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</si>
  <si>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</si>
  <si>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</si>
  <si>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</si>
  <si>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</si>
  <si>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</si>
  <si>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</si>
  <si>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</si>
  <si>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</si>
  <si>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</si>
  <si>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</si>
  <si>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</si>
  <si>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</si>
  <si>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</si>
  <si>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</si>
  <si>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</si>
  <si>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</si>
  <si>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</si>
  <si>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</si>
  <si>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</si>
  <si>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</si>
  <si>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</si>
  <si>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</si>
  <si>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</si>
  <si>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</si>
  <si>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</si>
  <si>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</si>
  <si>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</si>
  <si>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</si>
  <si>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</si>
  <si>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</si>
  <si>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</si>
  <si>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</si>
  <si>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</si>
  <si>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</si>
  <si>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</si>
  <si>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</si>
  <si>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</si>
  <si>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</si>
  <si>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</si>
  <si>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</si>
  <si>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</si>
  <si>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</si>
  <si>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</si>
  <si>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</si>
  <si>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</si>
  <si>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</si>
  <si>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</si>
  <si>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</si>
  <si>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</si>
  <si>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</si>
  <si>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</si>
  <si>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</si>
  <si>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</si>
  <si>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</si>
  <si>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</si>
  <si>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</si>
  <si>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</si>
  <si>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</si>
  <si>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</si>
  <si>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</si>
  <si>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</si>
  <si>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</si>
  <si>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</si>
  <si>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</si>
  <si>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</si>
  <si>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</si>
  <si>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</si>
  <si>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</si>
  <si>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</si>
  <si>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</si>
  <si>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</si>
  <si>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</si>
  <si>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</si>
  <si>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</si>
  <si>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</si>
  <si>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</si>
  <si>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</si>
  <si>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</si>
  <si>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</si>
  <si>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</si>
  <si>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</si>
  <si>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</si>
  <si>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</si>
  <si>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</si>
  <si>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</si>
  <si>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</si>
  <si>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</si>
  <si>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</si>
  <si>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</si>
  <si>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</si>
  <si>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</si>
  <si>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</si>
  <si>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</si>
  <si>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</si>
  <si>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</si>
  <si>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</si>
  <si>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</si>
  <si>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</si>
  <si>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</si>
  <si>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</si>
  <si>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</si>
  <si>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</si>
  <si>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</si>
  <si>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</si>
  <si>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</si>
  <si>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</si>
  <si>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</si>
  <si>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</si>
  <si>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</si>
  <si>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</si>
  <si>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</si>
  <si>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</si>
  <si>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</si>
  <si>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</si>
  <si>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</si>
  <si>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</si>
  <si>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</si>
  <si>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</si>
  <si>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</si>
  <si>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</si>
  <si>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</si>
  <si>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</si>
  <si>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</si>
  <si>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</si>
  <si>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</si>
  <si>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</si>
  <si>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</si>
  <si>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</si>
  <si>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</si>
  <si>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</si>
  <si>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</si>
  <si>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</si>
  <si>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</si>
  <si>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</si>
  <si>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</si>
  <si>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</si>
  <si>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</si>
  <si>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</si>
  <si>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</si>
  <si>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</si>
  <si>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</si>
  <si>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</si>
  <si>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</si>
  <si>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</si>
  <si>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</si>
  <si>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</si>
  <si>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</si>
  <si>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</si>
  <si>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</si>
  <si>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</si>
  <si>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</si>
  <si>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</si>
  <si>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</si>
  <si>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</si>
  <si>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</si>
  <si>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</si>
  <si>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</si>
  <si>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</si>
  <si>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</si>
  <si>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</si>
  <si>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</si>
  <si>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</si>
  <si>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</si>
  <si>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</si>
  <si>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</si>
  <si>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</si>
  <si>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</si>
  <si>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</si>
  <si>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</si>
  <si>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</si>
  <si>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</si>
  <si>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</si>
  <si>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</si>
  <si>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</si>
  <si>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</si>
  <si>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</si>
  <si>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</si>
  <si>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</si>
  <si>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</si>
  <si>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</si>
  <si>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</si>
  <si>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</si>
  <si>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</si>
  <si>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</si>
  <si>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</si>
  <si>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</si>
  <si>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</si>
  <si>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</si>
  <si>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</si>
  <si>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</si>
  <si>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</si>
  <si>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</si>
  <si>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</si>
  <si>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</si>
  <si>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</si>
  <si>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</si>
  <si>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</si>
  <si>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</si>
  <si>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</si>
  <si>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</si>
  <si>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</si>
  <si>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</si>
  <si>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</si>
  <si>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</si>
  <si>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</si>
  <si>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</si>
  <si>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</si>
  <si>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</si>
  <si>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</si>
  <si>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</si>
  <si>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</si>
  <si>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</si>
  <si>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</si>
  <si>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</si>
  <si>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</si>
  <si>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</si>
  <si>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</si>
  <si>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</si>
  <si>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</si>
  <si>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</si>
  <si>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</si>
  <si>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</si>
  <si>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</si>
  <si>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</si>
  <si>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</si>
  <si>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</si>
  <si>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</si>
  <si>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</si>
  <si>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</si>
  <si>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</si>
  <si>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</si>
  <si>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</si>
  <si>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</si>
  <si>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</si>
  <si>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</si>
  <si>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</si>
  <si>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</si>
  <si>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</si>
  <si>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</si>
  <si>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</si>
  <si>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</si>
  <si>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</si>
  <si>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</si>
  <si>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</si>
  <si>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</si>
  <si>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</si>
  <si>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</si>
  <si>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</si>
  <si>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</si>
  <si>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</si>
  <si>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</si>
  <si>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</si>
  <si>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</si>
  <si>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</si>
  <si>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</si>
  <si>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</si>
  <si>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</si>
  <si>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</si>
  <si>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</si>
  <si>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</si>
  <si>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</si>
  <si>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</si>
  <si>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</si>
  <si>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</si>
  <si>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</si>
  <si>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</si>
  <si>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</si>
  <si>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</si>
  <si>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</si>
  <si>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</si>
  <si>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</si>
  <si>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</si>
  <si>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</si>
  <si>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</si>
  <si>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</si>
  <si>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</si>
  <si>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</si>
  <si>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</si>
  <si>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</si>
  <si>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</si>
  <si>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</si>
  <si>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</si>
  <si>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</si>
  <si>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</si>
  <si>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</si>
  <si>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</si>
  <si>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</si>
  <si>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</si>
  <si>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</si>
  <si>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</si>
  <si>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</si>
  <si>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</si>
  <si>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</si>
  <si>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</si>
  <si>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</si>
  <si>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</si>
  <si>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</si>
  <si>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</si>
  <si>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</si>
  <si>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</si>
  <si>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</si>
  <si>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</si>
  <si>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</si>
  <si>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</si>
  <si>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</si>
  <si>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</si>
  <si>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</si>
  <si>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</si>
  <si>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</si>
  <si>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</si>
  <si>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</si>
  <si>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</si>
  <si>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</si>
  <si>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</si>
  <si>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</si>
  <si>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</si>
  <si>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</si>
  <si>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</si>
  <si>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</si>
  <si>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</si>
  <si>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</si>
  <si>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</si>
  <si>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</si>
  <si>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</si>
  <si>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</si>
  <si>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</si>
  <si>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</si>
  <si>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</si>
  <si>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</si>
  <si>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</si>
  <si>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</si>
  <si>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</si>
  <si>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</si>
  <si>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</si>
  <si>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</si>
  <si>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</si>
  <si>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</si>
  <si>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</si>
  <si>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</si>
  <si>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</si>
  <si>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</si>
  <si>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</si>
  <si>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</si>
  <si>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</si>
  <si>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</si>
  <si>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</si>
  <si>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</si>
  <si>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</si>
  <si>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</si>
  <si>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</si>
  <si>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</si>
  <si>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</si>
  <si>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</si>
  <si>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</si>
  <si>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</si>
  <si>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</si>
  <si>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</si>
  <si>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</si>
  <si>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</si>
  <si>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</si>
  <si>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</si>
  <si>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</si>
  <si>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</si>
  <si>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</si>
  <si>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</si>
  <si>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</si>
  <si>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</si>
  <si>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</si>
  <si>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</si>
  <si>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</si>
  <si>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</si>
  <si>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</si>
  <si>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</si>
  <si>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</si>
  <si>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</si>
  <si>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</si>
  <si>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</si>
  <si>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</si>
  <si>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</si>
  <si>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</si>
  <si>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</si>
  <si>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</si>
  <si>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</si>
  <si>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</si>
  <si>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</si>
  <si>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</si>
  <si>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</si>
  <si>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</si>
  <si>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</si>
  <si>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</si>
  <si>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</si>
  <si>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</si>
  <si>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</si>
  <si>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</si>
  <si>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</si>
  <si>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</si>
  <si>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</si>
  <si>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</si>
  <si>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</si>
  <si>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</si>
  <si>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</si>
  <si>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</si>
  <si>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</si>
  <si>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</si>
  <si>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</si>
  <si>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</si>
  <si>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</si>
  <si>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</si>
  <si>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</si>
  <si>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</si>
  <si>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</si>
  <si>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</si>
  <si>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</si>
  <si>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</si>
  <si>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</si>
  <si>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</si>
  <si>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</si>
  <si>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</si>
  <si>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</si>
  <si>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</si>
  <si>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</si>
  <si>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</si>
  <si>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</si>
  <si>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</si>
  <si>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</si>
  <si>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</si>
  <si>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</si>
  <si>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</si>
  <si>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</si>
  <si>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</si>
  <si>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</si>
  <si>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</si>
  <si>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</si>
  <si>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</si>
  <si>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</si>
  <si>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</si>
  <si>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</si>
  <si>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</si>
  <si>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</si>
  <si>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</si>
  <si>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</si>
  <si>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</si>
  <si>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</si>
  <si>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</si>
  <si>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</si>
  <si>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</si>
  <si>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</si>
  <si>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</si>
  <si>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</si>
  <si>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</si>
  <si>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</si>
  <si>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</si>
  <si>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</si>
  <si>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</si>
  <si>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</si>
  <si>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</si>
  <si>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</si>
  <si>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</si>
  <si>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</si>
  <si>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</si>
  <si>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</si>
  <si>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</si>
  <si>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</si>
  <si>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</si>
  <si>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</si>
  <si>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</si>
  <si>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</si>
  <si>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</si>
  <si>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</si>
  <si>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</si>
  <si>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</si>
  <si>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</si>
  <si>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</si>
  <si>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</si>
  <si>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</si>
  <si>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</si>
  <si>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</si>
  <si>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</si>
  <si>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</si>
  <si>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</si>
  <si>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</si>
  <si>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</si>
  <si>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</si>
  <si>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</si>
  <si>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</si>
  <si>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</si>
  <si>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</si>
  <si>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</si>
  <si>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</si>
  <si>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</si>
  <si>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</si>
  <si>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</si>
  <si>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</si>
  <si>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</si>
  <si>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</si>
  <si>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</si>
  <si>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</si>
  <si>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</si>
  <si>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</si>
  <si>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</si>
  <si>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</si>
  <si>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</si>
  <si>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</si>
  <si>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</si>
  <si>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</si>
  <si>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</si>
  <si>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</si>
  <si>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</si>
  <si>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</si>
  <si>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</si>
  <si>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</si>
  <si>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</si>
  <si>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</si>
  <si>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</si>
  <si>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</si>
  <si>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</si>
  <si>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</si>
  <si>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</si>
  <si>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</si>
  <si>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</si>
  <si>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</si>
  <si>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</si>
  <si>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</si>
  <si>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</si>
  <si>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</si>
  <si>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</si>
  <si>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</si>
  <si>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</si>
  <si>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</si>
  <si>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</si>
  <si>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</si>
  <si>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</si>
  <si>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</si>
  <si>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</si>
  <si>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</si>
  <si>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</si>
  <si>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</si>
  <si>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</si>
  <si>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</si>
  <si>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</si>
  <si>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</si>
  <si>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</si>
  <si>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</si>
  <si>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</si>
  <si>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</si>
  <si>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</si>
  <si>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</si>
  <si>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</si>
  <si>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</si>
  <si>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</si>
  <si>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</si>
  <si>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</si>
  <si>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</si>
  <si>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</si>
  <si>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</si>
  <si>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</si>
  <si>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</si>
  <si>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</si>
  <si>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</si>
  <si>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</si>
  <si>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</si>
  <si>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</si>
  <si>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</si>
  <si>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</si>
  <si>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</si>
  <si>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</si>
  <si>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</si>
  <si>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</si>
  <si>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</si>
  <si>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</si>
  <si>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</si>
  <si>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</si>
  <si>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</si>
  <si>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</si>
  <si>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</si>
  <si>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</si>
  <si>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</si>
  <si>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</si>
  <si>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</si>
  <si>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</si>
  <si>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</si>
  <si>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</si>
  <si>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</si>
  <si>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</si>
  <si>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</si>
  <si>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</si>
  <si>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</si>
  <si>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</si>
  <si>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</si>
  <si>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</si>
  <si>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</si>
  <si>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</si>
  <si>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</si>
  <si>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</si>
  <si>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</si>
  <si>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</si>
  <si>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</si>
  <si>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</si>
  <si>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</si>
  <si>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</si>
  <si>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</si>
  <si>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</si>
  <si>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</si>
  <si>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</si>
  <si>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</si>
  <si>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</si>
  <si>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</si>
  <si>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</si>
  <si>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</si>
  <si>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</si>
  <si>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</si>
  <si>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</si>
  <si>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</si>
  <si>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</si>
  <si>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</si>
  <si>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</si>
  <si>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</si>
  <si>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</si>
  <si>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</si>
  <si>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</si>
  <si>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</si>
  <si>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</si>
  <si>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</si>
  <si>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</si>
  <si>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</si>
  <si>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</si>
  <si>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</si>
  <si>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</si>
  <si>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</si>
  <si>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</si>
  <si>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</si>
  <si>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</si>
  <si>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</si>
  <si>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</si>
  <si>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</si>
  <si>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</si>
  <si>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</si>
  <si>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</si>
  <si>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</si>
  <si>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</si>
  <si>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</si>
  <si>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</si>
  <si>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</si>
  <si>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</si>
  <si>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</si>
  <si>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</si>
  <si>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</si>
  <si>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</si>
  <si>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</si>
  <si>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</si>
  <si>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</si>
  <si>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</si>
  <si>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</si>
  <si>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</si>
  <si>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</si>
  <si>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</si>
  <si>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</si>
  <si>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</si>
  <si>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</si>
  <si>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</si>
  <si>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</si>
  <si>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</si>
  <si>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</si>
  <si>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</si>
  <si>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</si>
  <si>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</si>
  <si>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</si>
  <si>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</si>
  <si>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</si>
  <si>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</si>
  <si>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</si>
  <si>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</si>
  <si>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</si>
  <si>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</si>
  <si>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</si>
  <si>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</si>
  <si>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</si>
  <si>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</si>
  <si>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</si>
  <si>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</si>
  <si>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</si>
  <si>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</si>
  <si>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</si>
  <si>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</si>
  <si>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</si>
  <si>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</si>
  <si>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</si>
  <si>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</si>
  <si>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</si>
  <si>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</si>
  <si>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</si>
  <si>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</si>
  <si>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</si>
  <si>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</si>
  <si>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</si>
  <si>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</si>
  <si>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</si>
  <si>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</si>
  <si>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</si>
  <si>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</si>
  <si>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</si>
  <si>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</si>
  <si>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</si>
  <si>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</si>
  <si>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</si>
  <si>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</si>
  <si>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</si>
  <si>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</si>
  <si>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</si>
  <si>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</si>
  <si>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</si>
  <si>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</si>
  <si>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</si>
  <si>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</si>
  <si>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</si>
  <si>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</si>
  <si>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</si>
  <si>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</si>
  <si>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</si>
  <si>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</si>
  <si>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</si>
  <si>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</si>
  <si>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</si>
  <si>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</si>
  <si>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</si>
  <si>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</si>
  <si>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</si>
  <si>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</si>
  <si>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</si>
  <si>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</si>
  <si>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</si>
  <si>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</si>
  <si>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</si>
  <si>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</si>
  <si>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</si>
  <si>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</si>
  <si>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</si>
  <si>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</si>
  <si>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</si>
  <si>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</si>
  <si>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</si>
  <si>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</si>
  <si>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</si>
  <si>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</si>
  <si>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</si>
  <si>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</si>
  <si>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</si>
  <si>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</si>
  <si>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</si>
  <si>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</si>
  <si>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</si>
  <si>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</si>
  <si>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</si>
  <si>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</si>
  <si>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</si>
  <si>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</si>
  <si>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</si>
  <si>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</si>
  <si>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</si>
  <si>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</si>
  <si>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</si>
  <si>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</si>
  <si>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</si>
  <si>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</si>
  <si>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</si>
  <si>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</si>
  <si>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</si>
  <si>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</si>
  <si>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</si>
  <si>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</si>
  <si>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</si>
  <si>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</si>
  <si>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</si>
  <si>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</si>
  <si>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</si>
  <si>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</si>
  <si>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</si>
  <si>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</si>
  <si>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</si>
  <si>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</si>
  <si>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</si>
  <si>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</si>
  <si>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</si>
  <si>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</si>
  <si>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</si>
  <si>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</si>
  <si>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</si>
  <si>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</si>
  <si>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</si>
  <si>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</si>
  <si>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</si>
  <si>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</si>
  <si>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</si>
  <si>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</si>
  <si>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</si>
  <si>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</si>
  <si>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</si>
  <si>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</si>
  <si>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</si>
  <si>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</si>
  <si>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</si>
  <si>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</si>
  <si>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</si>
  <si>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</si>
  <si>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</si>
  <si>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</si>
  <si>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</si>
  <si>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</si>
  <si>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</si>
  <si>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</si>
  <si>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</si>
  <si>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</si>
  <si>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</si>
  <si>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</si>
  <si>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</si>
  <si>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</si>
  <si>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</si>
  <si>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</si>
  <si>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</si>
  <si>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</si>
  <si>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</si>
  <si>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</si>
  <si>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</si>
  <si>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</si>
  <si>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</si>
  <si>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</si>
  <si>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</si>
  <si>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</si>
  <si>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</si>
  <si>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</si>
  <si>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</si>
  <si>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</si>
  <si>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</si>
  <si>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</si>
  <si>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</si>
  <si>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</si>
  <si>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</si>
  <si>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</si>
  <si>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</si>
  <si>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</si>
  <si>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</si>
  <si>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</si>
  <si>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</si>
  <si>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</si>
  <si>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</si>
  <si>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</si>
  <si>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</si>
  <si>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</si>
  <si>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</si>
  <si>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</si>
  <si>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</si>
  <si>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</si>
  <si>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</si>
  <si>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</si>
  <si>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</si>
  <si>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</si>
  <si>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</si>
  <si>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</si>
  <si>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</si>
  <si>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</si>
  <si>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</si>
  <si>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</si>
  <si>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</si>
  <si>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</si>
  <si>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</si>
  <si>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</si>
  <si>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</si>
  <si>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</si>
  <si>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</si>
  <si>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</si>
  <si>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</si>
  <si>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</si>
  <si>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</si>
  <si>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</si>
  <si>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</si>
  <si>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</si>
  <si>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</si>
  <si>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</si>
  <si>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</si>
  <si>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</si>
  <si>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</si>
  <si>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</si>
  <si>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</si>
  <si>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</si>
  <si>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</si>
  <si>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</si>
  <si>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</si>
  <si>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</si>
  <si>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</si>
  <si>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</si>
  <si>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</si>
  <si>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</si>
  <si>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</si>
  <si>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</si>
  <si>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</si>
  <si>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</si>
  <si>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</si>
  <si>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</si>
  <si>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</si>
  <si>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</si>
  <si>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</si>
  <si>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</si>
  <si>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</si>
  <si>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</si>
  <si>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</si>
  <si>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</si>
  <si>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</si>
  <si>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</si>
  <si>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</si>
  <si>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</si>
  <si>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</si>
  <si>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</si>
  <si>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</si>
  <si>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</si>
  <si>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</si>
  <si>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</si>
  <si>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</si>
  <si>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</si>
  <si>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</si>
  <si>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</si>
  <si>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</si>
  <si>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</si>
  <si>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</si>
  <si>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</si>
  <si>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</si>
  <si>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</si>
  <si>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</si>
  <si>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</si>
  <si>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</si>
  <si>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</si>
  <si>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</si>
  <si>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</si>
  <si>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</si>
  <si>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</si>
  <si>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</si>
  <si>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</si>
  <si>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</si>
  <si>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</si>
  <si>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</si>
  <si>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</si>
  <si>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</si>
  <si>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</si>
  <si>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</si>
  <si>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</si>
  <si>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</si>
  <si>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</si>
  <si>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</si>
  <si>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</si>
  <si>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</si>
  <si>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</si>
  <si>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</si>
  <si>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</si>
  <si>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</si>
  <si>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</si>
  <si>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</si>
  <si>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</si>
  <si>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</si>
  <si>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</si>
  <si>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</si>
  <si>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</si>
  <si>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</si>
  <si>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</si>
  <si>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</si>
  <si>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</si>
  <si>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</si>
  <si>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</si>
  <si>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</si>
  <si>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</si>
  <si>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</si>
  <si>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</si>
  <si>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</si>
  <si>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</si>
  <si>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</si>
  <si>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</si>
  <si>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</si>
  <si>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</si>
  <si>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</si>
  <si>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</si>
  <si>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</si>
  <si>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</si>
  <si>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</si>
  <si>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</si>
  <si>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</si>
  <si>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</si>
  <si>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</si>
  <si>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</si>
  <si>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</si>
  <si>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</si>
  <si>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</si>
  <si>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</si>
  <si>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</si>
  <si>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</si>
  <si>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</si>
  <si>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</si>
  <si>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</si>
  <si>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</si>
  <si>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</si>
  <si>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</si>
  <si>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</si>
  <si>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</si>
  <si>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</si>
  <si>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</si>
  <si>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</si>
  <si>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</si>
  <si>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</si>
  <si>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</si>
  <si>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</si>
  <si>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</si>
  <si>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</si>
  <si>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</si>
  <si>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</si>
  <si>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</si>
  <si>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</si>
  <si>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</si>
  <si>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</si>
  <si>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</si>
  <si>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</si>
  <si>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</si>
  <si>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</si>
  <si>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</si>
  <si>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</si>
  <si>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</si>
  <si>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</si>
  <si>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</si>
  <si>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</si>
  <si>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</si>
  <si>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</si>
  <si>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</si>
  <si>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</si>
  <si>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</si>
  <si>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</si>
  <si>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</si>
  <si>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</si>
  <si>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</si>
  <si>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</si>
  <si>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</si>
  <si>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</si>
  <si>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</si>
  <si>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</si>
  <si>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</si>
  <si>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</si>
  <si>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</si>
  <si>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</si>
  <si>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</si>
  <si>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</si>
  <si>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</si>
  <si>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</si>
  <si>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</si>
  <si>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</si>
  <si>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</si>
  <si>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</si>
  <si>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</si>
  <si>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</si>
  <si>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</si>
  <si>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</si>
  <si>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</si>
  <si>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</si>
  <si>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</si>
  <si>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</si>
  <si>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</si>
  <si>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</si>
  <si>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</si>
  <si>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</si>
  <si>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</si>
  <si>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</si>
  <si>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</si>
  <si>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</si>
  <si>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</si>
  <si>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</si>
  <si>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</si>
  <si>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</si>
  <si>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</si>
  <si>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</si>
  <si>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</si>
  <si>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</si>
  <si>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</si>
  <si>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</si>
  <si>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</si>
  <si>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</si>
  <si>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</si>
  <si>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</si>
  <si>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</si>
  <si>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</si>
  <si>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</si>
  <si>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</si>
  <si>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</si>
  <si>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</si>
  <si>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</si>
  <si>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</si>
  <si>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</si>
  <si>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</si>
  <si>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</si>
  <si>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</si>
  <si>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</si>
  <si>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</si>
  <si>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</si>
  <si>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</si>
  <si>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</si>
  <si>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</si>
  <si>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</si>
  <si>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</si>
  <si>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</si>
  <si>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</si>
  <si>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</si>
  <si>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</si>
  <si>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</si>
  <si>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</si>
  <si>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</si>
  <si>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</si>
  <si>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</si>
  <si>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</si>
  <si>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</si>
  <si>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</si>
  <si>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</si>
  <si>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</si>
  <si>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</si>
  <si>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</si>
  <si>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</si>
  <si>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</si>
  <si>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</si>
  <si>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</si>
  <si>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</si>
  <si>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</si>
  <si>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</si>
  <si>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</si>
  <si>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</si>
  <si>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</si>
  <si>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</si>
  <si>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</si>
  <si>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</si>
  <si>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</si>
  <si>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</si>
  <si>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</si>
  <si>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</si>
  <si>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</si>
  <si>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</si>
  <si>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</si>
  <si>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</si>
  <si>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</si>
  <si>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</si>
  <si>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</si>
  <si>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</si>
  <si>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</si>
  <si>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</si>
  <si>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</si>
  <si>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</si>
  <si>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</si>
  <si>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</si>
  <si>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</si>
  <si>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</si>
  <si>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</si>
  <si>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</si>
  <si>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</si>
  <si>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</si>
  <si>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</si>
  <si>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</si>
  <si>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</si>
  <si>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</si>
  <si>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</si>
  <si>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</si>
  <si>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</si>
  <si>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</si>
  <si>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</si>
  <si>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</si>
  <si>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</si>
  <si>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</si>
  <si>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</si>
  <si>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</si>
  <si>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</si>
  <si>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</si>
  <si>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</si>
  <si>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</si>
  <si>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</si>
  <si>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</si>
  <si>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</si>
  <si>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</si>
  <si>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</si>
  <si>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</si>
  <si>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</si>
  <si>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</si>
  <si>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</si>
  <si>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</si>
  <si>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</si>
  <si>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</si>
  <si>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</si>
  <si>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</si>
  <si>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</si>
  <si>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</si>
  <si>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</si>
  <si>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</si>
  <si>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</si>
  <si>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</si>
  <si>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</si>
  <si>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</si>
  <si>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</si>
  <si>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</si>
  <si>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</si>
  <si>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</si>
  <si>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</si>
  <si>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</si>
  <si>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</si>
  <si>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</si>
  <si>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</si>
  <si>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</si>
  <si>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</si>
  <si>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</si>
  <si>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</si>
  <si>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</si>
  <si>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</si>
  <si>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</si>
  <si>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</si>
  <si>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</si>
  <si>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</si>
  <si>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</si>
  <si>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</si>
  <si>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</si>
  <si>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</si>
  <si>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</si>
  <si>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</si>
  <si>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</si>
  <si>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</si>
  <si>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</si>
  <si>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</si>
  <si>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</si>
  <si>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</si>
  <si>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</si>
  <si>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</si>
  <si>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</si>
  <si>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</si>
  <si>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</si>
  <si>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</si>
  <si>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</si>
  <si>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</si>
  <si>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</si>
  <si>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</si>
  <si>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</si>
  <si>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</si>
  <si>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</si>
  <si>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</si>
  <si>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</si>
  <si>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</si>
  <si>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</si>
  <si>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</si>
  <si>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</si>
  <si>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</si>
  <si>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</si>
  <si>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</si>
  <si>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</si>
  <si>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</si>
  <si>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</si>
  <si>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</si>
  <si>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</si>
  <si>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</si>
  <si>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</si>
  <si>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</si>
  <si>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</si>
  <si>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</si>
  <si>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</si>
  <si>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</si>
  <si>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</si>
  <si>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</si>
  <si>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</si>
  <si>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</si>
  <si>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</si>
  <si>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</si>
  <si>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</si>
  <si>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</si>
  <si>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</si>
  <si>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</si>
  <si>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</si>
  <si>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</si>
  <si>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</si>
  <si>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</si>
  <si>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</si>
  <si>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</si>
  <si>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</si>
  <si>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</si>
  <si>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</si>
  <si>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</si>
  <si>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</si>
  <si>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</si>
  <si>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</si>
  <si>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</si>
  <si>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</si>
  <si>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</si>
  <si>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</si>
  <si>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</si>
  <si>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</si>
  <si>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</si>
  <si>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</si>
  <si>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</si>
  <si>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</si>
  <si>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</si>
  <si>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</si>
  <si>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</si>
  <si>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</si>
  <si>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</si>
  <si>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</si>
  <si>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</si>
  <si>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</si>
  <si>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</si>
  <si>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</si>
  <si>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</si>
  <si>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</si>
  <si>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</si>
  <si>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</si>
  <si>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</si>
  <si>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</si>
  <si>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</si>
  <si>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</si>
  <si>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</si>
  <si>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</si>
  <si>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</si>
  <si>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</si>
  <si>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</si>
  <si>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</si>
  <si>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</si>
  <si>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</si>
  <si>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</si>
  <si>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</si>
  <si>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</si>
  <si>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</si>
  <si>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</si>
  <si>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</si>
  <si>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</si>
  <si>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</si>
  <si>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</si>
  <si>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</si>
  <si>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</si>
  <si>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</si>
  <si>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</si>
  <si>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</si>
  <si>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</si>
  <si>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</si>
  <si>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</si>
  <si>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</si>
  <si>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</si>
  <si>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</si>
  <si>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</si>
  <si>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</si>
  <si>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</si>
  <si>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</si>
  <si>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</si>
  <si>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</si>
  <si>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</si>
  <si>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</si>
  <si>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</si>
  <si>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</si>
  <si>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</si>
  <si>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</si>
  <si>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</si>
  <si>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</si>
  <si>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</si>
  <si>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</si>
  <si>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</si>
  <si>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</si>
  <si>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</si>
  <si>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</si>
  <si>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</si>
  <si>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</si>
  <si>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</si>
  <si>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</si>
  <si>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</si>
  <si>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</si>
  <si>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</si>
  <si>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</si>
  <si>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</si>
  <si>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</si>
  <si>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</si>
  <si>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</si>
  <si>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</si>
  <si>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</si>
  <si>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</si>
  <si>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</si>
  <si>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</si>
  <si>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</si>
  <si>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</si>
  <si>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</si>
  <si>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</si>
  <si>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</si>
  <si>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</si>
  <si>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</si>
  <si>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</si>
  <si>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</si>
  <si>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</si>
  <si>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</si>
  <si>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</si>
  <si>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</si>
  <si>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</si>
  <si>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</si>
  <si>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</si>
  <si>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</si>
  <si>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</si>
  <si>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</si>
  <si>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</si>
  <si>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</si>
  <si>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</si>
  <si>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</si>
  <si>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</si>
  <si>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</si>
  <si>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</si>
  <si>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</si>
  <si>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</si>
  <si>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</si>
  <si>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</si>
  <si>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</si>
  <si>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</si>
  <si>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</si>
  <si>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</si>
  <si>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</si>
  <si>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</si>
  <si>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</si>
  <si>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</si>
  <si>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</si>
  <si>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</si>
  <si>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</si>
  <si>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</si>
  <si>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</si>
  <si>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</si>
  <si>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</si>
  <si>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</si>
  <si>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</si>
  <si>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</si>
  <si>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</si>
  <si>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</si>
  <si>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</si>
  <si>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</si>
  <si>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</si>
  <si>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</si>
  <si>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</si>
  <si>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</si>
  <si>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</si>
  <si>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</si>
  <si>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</si>
  <si>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</si>
  <si>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</si>
  <si>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</si>
  <si>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</si>
  <si>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</si>
  <si>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</si>
  <si>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</si>
  <si>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</si>
  <si>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</si>
  <si>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</si>
  <si>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</si>
  <si>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</si>
  <si>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</si>
  <si>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</si>
  <si>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</si>
  <si>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</si>
  <si>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</si>
  <si>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</si>
  <si>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</si>
  <si>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</si>
  <si>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</si>
  <si>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</si>
  <si>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</si>
  <si>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</si>
  <si>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</si>
  <si>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</si>
  <si>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</si>
  <si>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</si>
  <si>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</si>
  <si>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</si>
  <si>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</si>
  <si>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</si>
  <si>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</si>
  <si>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</si>
  <si>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</si>
  <si>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</si>
  <si>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</si>
  <si>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</si>
  <si>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</si>
  <si>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</si>
  <si>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</si>
  <si>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</si>
  <si>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</si>
  <si>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</si>
  <si>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</si>
  <si>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</si>
  <si>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</si>
  <si>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</si>
  <si>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</si>
  <si>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</si>
  <si>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</si>
  <si>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</si>
  <si>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</si>
  <si>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</si>
  <si>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</si>
  <si>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</si>
  <si>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</si>
  <si>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</si>
  <si>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</si>
  <si>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</si>
  <si>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</si>
  <si>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</si>
  <si>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</si>
  <si>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</si>
  <si>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</si>
  <si>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</si>
  <si>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</si>
  <si>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</si>
  <si>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</si>
  <si>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</si>
  <si>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</si>
  <si>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</si>
  <si>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</si>
  <si>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</si>
  <si>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</si>
  <si>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</si>
  <si>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</si>
  <si>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</si>
  <si>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</si>
  <si>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</si>
  <si>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</si>
  <si>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</si>
  <si>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</si>
  <si>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</si>
  <si>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</si>
  <si>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</si>
  <si>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</si>
  <si>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</si>
  <si>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</si>
  <si>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</si>
  <si>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</si>
  <si>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</si>
  <si>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</si>
  <si>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</si>
  <si>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</si>
  <si>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</si>
  <si>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</si>
  <si>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</si>
  <si>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</si>
  <si>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</si>
  <si>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</si>
  <si>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</si>
  <si>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</si>
  <si>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</si>
  <si>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</si>
  <si>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</si>
  <si>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</si>
  <si>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</si>
  <si>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</si>
  <si>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</si>
  <si>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</si>
  <si>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</si>
  <si>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</si>
  <si>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</si>
  <si>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</si>
  <si>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</si>
  <si>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</si>
  <si>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</si>
  <si>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</si>
  <si>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</si>
  <si>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</si>
  <si>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</si>
  <si>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</si>
  <si>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</si>
  <si>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</si>
  <si>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</si>
  <si>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</si>
  <si>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</si>
  <si>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</si>
  <si>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</si>
  <si>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</si>
  <si>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</si>
  <si>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</si>
  <si>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</si>
  <si>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</si>
  <si>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</si>
  <si>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</si>
  <si>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</si>
  <si>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</si>
  <si>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</si>
  <si>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</si>
  <si>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</si>
  <si>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</si>
  <si>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</si>
  <si>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</si>
  <si>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</si>
  <si>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</si>
  <si>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</si>
  <si>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</si>
  <si>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</si>
  <si>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</si>
  <si>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</si>
  <si>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</si>
  <si>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</si>
  <si>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</si>
  <si>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</si>
  <si>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</si>
  <si>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</si>
  <si>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</si>
  <si>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</si>
  <si>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</si>
  <si>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</si>
  <si>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</si>
  <si>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</si>
  <si>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</si>
  <si>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</si>
  <si>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</si>
  <si>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</si>
  <si>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</si>
  <si>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</si>
  <si>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</si>
  <si>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</si>
  <si>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</si>
  <si>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</si>
  <si>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</si>
  <si>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</si>
  <si>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</si>
  <si>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</si>
  <si>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</si>
  <si>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</si>
  <si>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</si>
  <si>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</si>
  <si>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</si>
  <si>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</si>
  <si>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</si>
  <si>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</si>
  <si>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</si>
  <si>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</si>
  <si>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</si>
  <si>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</si>
  <si>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</si>
  <si>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</si>
  <si>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</si>
  <si>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</si>
  <si>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</si>
  <si>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</si>
  <si>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</si>
  <si>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</si>
  <si>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</si>
  <si>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</si>
  <si>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</si>
  <si>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</si>
  <si>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</si>
  <si>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</si>
  <si>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</si>
  <si>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</si>
  <si>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</si>
  <si>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</si>
  <si>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</si>
  <si>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</si>
  <si>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</si>
  <si>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</si>
  <si>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</si>
  <si>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</si>
  <si>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</si>
  <si>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</si>
  <si>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</si>
  <si>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</si>
  <si>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</si>
  <si>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</si>
  <si>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</si>
  <si>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</si>
  <si>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</si>
  <si>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</si>
  <si>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</si>
  <si>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</si>
  <si>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</si>
  <si>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</si>
  <si>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</si>
  <si>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</si>
  <si>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</si>
  <si>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</si>
  <si>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</si>
  <si>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</si>
  <si>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</si>
  <si>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</si>
  <si>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</si>
  <si>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</si>
  <si>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</si>
  <si>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</si>
  <si>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</si>
  <si>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</si>
  <si>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</si>
  <si>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</si>
  <si>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</si>
  <si>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</si>
  <si>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</si>
  <si>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</si>
  <si>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</si>
  <si>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</si>
  <si>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</si>
  <si>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</si>
  <si>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</si>
  <si>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</si>
  <si>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</si>
  <si>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</si>
  <si>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</si>
  <si>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</si>
  <si>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</si>
  <si>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</si>
  <si>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</si>
  <si>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</si>
  <si>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</si>
  <si>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</si>
  <si>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</si>
  <si>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</si>
  <si>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</si>
  <si>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</si>
  <si>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</si>
  <si>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</si>
  <si>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</si>
  <si>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</si>
  <si>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</si>
  <si>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</si>
  <si>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</si>
  <si>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</si>
  <si>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</si>
  <si>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</si>
  <si>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</si>
  <si>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</si>
  <si>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</si>
  <si>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</si>
  <si>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</si>
  <si>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</si>
  <si>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</si>
  <si>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</si>
  <si>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</si>
  <si>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</si>
  <si>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</si>
  <si>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</si>
  <si>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</si>
  <si>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</si>
  <si>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</si>
  <si>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</si>
  <si>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</si>
  <si>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</si>
  <si>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</si>
  <si>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</si>
  <si>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</si>
  <si>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</si>
  <si>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</si>
  <si>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</si>
  <si>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</si>
  <si>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</si>
  <si>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</si>
  <si>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</si>
  <si>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</si>
  <si>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</si>
  <si>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</si>
  <si>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</si>
  <si>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</si>
  <si>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</si>
  <si>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</si>
  <si>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</si>
  <si>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</si>
  <si>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</si>
  <si>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</si>
  <si>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</si>
  <si>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</si>
  <si>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</si>
  <si>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</si>
  <si>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</si>
  <si>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</si>
  <si>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</si>
  <si>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</si>
  <si>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</si>
  <si>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</si>
  <si>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</si>
  <si>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</si>
  <si>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</si>
  <si>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</si>
  <si>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</si>
  <si>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</si>
  <si>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</si>
  <si>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</si>
  <si>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</si>
  <si>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</si>
  <si>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</si>
  <si>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</si>
  <si>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</si>
  <si>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</si>
  <si>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</si>
  <si>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</si>
  <si>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</si>
  <si>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</si>
  <si>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</si>
  <si>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</si>
  <si>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</si>
  <si>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</si>
  <si>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</si>
  <si>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</si>
  <si>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</si>
  <si>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</si>
  <si>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</si>
  <si>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</si>
  <si>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</si>
  <si>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</si>
  <si>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</si>
  <si>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</si>
  <si>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</si>
  <si>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</si>
  <si>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</si>
  <si>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</si>
  <si>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</si>
  <si>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</si>
  <si>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</si>
  <si>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</si>
  <si>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</si>
  <si>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</si>
  <si>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</si>
  <si>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</si>
  <si>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</si>
  <si>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</si>
  <si>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</si>
  <si>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</si>
  <si>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</si>
  <si>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</si>
  <si>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</si>
  <si>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</si>
  <si>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</si>
  <si>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</si>
  <si>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</si>
  <si>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</si>
  <si>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</si>
  <si>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</si>
  <si>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</si>
  <si>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</si>
  <si>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</si>
  <si>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</si>
  <si>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</si>
  <si>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</si>
  <si>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</si>
  <si>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</si>
  <si>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</si>
  <si>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</si>
  <si>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</si>
  <si>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</si>
  <si>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</si>
  <si>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</si>
  <si>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</si>
  <si>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</si>
  <si>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</si>
  <si>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</si>
  <si>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</si>
  <si>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</si>
  <si>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</si>
  <si>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</si>
  <si>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</si>
  <si>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</si>
  <si>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</si>
  <si>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</si>
  <si>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</si>
  <si>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</si>
  <si>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</si>
  <si>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</si>
  <si>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</si>
  <si>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</si>
  <si>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</si>
  <si>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</si>
  <si>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</si>
  <si>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</si>
  <si>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</si>
  <si>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</si>
  <si>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</si>
  <si>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</si>
  <si>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</si>
  <si>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</si>
  <si>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</si>
  <si>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</si>
  <si>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</si>
  <si>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</si>
  <si>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</si>
  <si>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</si>
  <si>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</si>
  <si>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</si>
  <si>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</si>
  <si>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</si>
  <si>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</si>
  <si>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</si>
  <si>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</si>
  <si>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</si>
  <si>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</si>
  <si>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</si>
  <si>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</si>
  <si>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</si>
  <si>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</si>
  <si>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</si>
  <si>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</si>
  <si>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</si>
  <si>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</si>
  <si>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</si>
  <si>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</si>
  <si>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</si>
  <si>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</si>
  <si>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</si>
  <si>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</si>
  <si>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</si>
  <si>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</si>
  <si>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</si>
  <si>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</si>
  <si>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</si>
  <si>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</si>
  <si>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</si>
  <si>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</si>
  <si>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</si>
  <si>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</si>
  <si>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</si>
  <si>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</si>
  <si>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</si>
  <si>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</si>
  <si>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</si>
  <si>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</si>
  <si>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</si>
  <si>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</si>
  <si>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</si>
  <si>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</si>
  <si>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</si>
  <si>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</si>
  <si>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</si>
  <si>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</si>
  <si>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</si>
  <si>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</si>
  <si>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</si>
  <si>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</si>
  <si>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</si>
  <si>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</si>
  <si>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</si>
  <si>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</si>
  <si>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</si>
  <si>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</si>
  <si>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</si>
  <si>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</si>
  <si>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</si>
  <si>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</si>
  <si>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</si>
  <si>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</si>
  <si>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</si>
  <si>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</si>
  <si>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</si>
  <si>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</si>
  <si>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</si>
  <si>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</si>
  <si>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</si>
  <si>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</si>
  <si>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</si>
  <si>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</si>
  <si>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</si>
  <si>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</si>
  <si>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</si>
  <si>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</si>
  <si>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</si>
  <si>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</si>
  <si>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</si>
  <si>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</si>
  <si>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</si>
  <si>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</si>
  <si>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</si>
  <si>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</si>
  <si>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</si>
  <si>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</si>
  <si>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</si>
  <si>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</si>
  <si>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</si>
  <si>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</si>
  <si>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</si>
  <si>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</si>
  <si>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</si>
  <si>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</si>
  <si>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</si>
  <si>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</si>
  <si>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</si>
  <si>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</si>
  <si>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</si>
  <si>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</si>
  <si>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</si>
  <si>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</si>
  <si>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</si>
  <si>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</si>
  <si>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</si>
  <si>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</si>
  <si>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</si>
  <si>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</si>
  <si>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</si>
  <si>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</si>
  <si>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</si>
  <si>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</si>
  <si>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</si>
  <si>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</si>
  <si>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</si>
  <si>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</si>
  <si>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</si>
  <si>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</si>
  <si>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</si>
  <si>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</si>
  <si>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</si>
  <si>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</si>
  <si>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</si>
  <si>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</si>
  <si>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</si>
  <si>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</si>
  <si>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</si>
  <si>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</si>
  <si>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</si>
  <si>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</si>
  <si>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</si>
  <si>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</si>
  <si>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</si>
  <si>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</si>
  <si>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</si>
  <si>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</si>
  <si>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</si>
  <si>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</si>
  <si>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</si>
  <si>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</si>
  <si>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</si>
  <si>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</si>
  <si>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</si>
  <si>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</si>
  <si>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</si>
  <si>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</si>
  <si>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</si>
  <si>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</si>
  <si>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</si>
  <si>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</si>
  <si>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</si>
  <si>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</si>
  <si>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</si>
  <si>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</si>
  <si>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</si>
  <si>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</si>
  <si>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</si>
  <si>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</si>
  <si>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</si>
  <si>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</si>
  <si>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</si>
  <si>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</si>
  <si>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</si>
  <si>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</si>
  <si>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</si>
  <si>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</si>
  <si>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</si>
  <si>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</si>
  <si>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</si>
  <si>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</si>
  <si>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</si>
  <si>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</si>
  <si>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</si>
  <si>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</si>
  <si>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</si>
  <si>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</si>
  <si>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</si>
  <si>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</si>
  <si>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</si>
  <si>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</si>
  <si>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</si>
  <si>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</si>
  <si>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</si>
  <si>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</si>
  <si>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</si>
  <si>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</si>
  <si>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</si>
  <si>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</si>
  <si>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</si>
  <si>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</si>
  <si>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</si>
  <si>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</si>
  <si>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</si>
  <si>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</si>
  <si>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</si>
  <si>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</si>
  <si>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</si>
  <si>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</si>
  <si>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</si>
  <si>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</si>
  <si>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</si>
  <si>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</si>
  <si>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</si>
  <si>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</si>
  <si>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</si>
  <si>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</si>
  <si>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</si>
  <si>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</si>
  <si>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</si>
  <si>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</si>
  <si>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</si>
  <si>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</si>
  <si>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</si>
  <si>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</si>
  <si>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</si>
  <si>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</si>
  <si>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</si>
  <si>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</si>
  <si>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</si>
  <si>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</si>
  <si>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</si>
  <si>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</si>
  <si>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</si>
  <si>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</si>
  <si>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</si>
  <si>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</si>
  <si>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</si>
  <si>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</si>
  <si>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</si>
  <si>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</si>
  <si>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</si>
  <si>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</si>
  <si>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</si>
  <si>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</si>
  <si>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</si>
  <si>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</si>
  <si>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</si>
  <si>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</si>
  <si>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</si>
  <si>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</si>
  <si>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</si>
  <si>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</si>
  <si>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</si>
  <si>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</si>
  <si>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</si>
  <si>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</si>
  <si>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</si>
  <si>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</si>
  <si>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</si>
  <si>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</si>
  <si>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</si>
  <si>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</si>
  <si>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</si>
  <si>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</si>
  <si>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</si>
  <si>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</si>
  <si>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</si>
  <si>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</si>
  <si>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</si>
  <si>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</si>
  <si>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</si>
  <si>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</si>
  <si>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</si>
  <si>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</si>
  <si>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</si>
  <si>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</si>
  <si>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</si>
  <si>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</si>
  <si>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</si>
  <si>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</si>
  <si>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</si>
  <si>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</si>
  <si>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</si>
  <si>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</si>
  <si>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</si>
  <si>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</si>
  <si>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</si>
  <si>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</si>
  <si>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</si>
  <si>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</si>
  <si>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</si>
  <si>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</si>
  <si>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</si>
  <si>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</si>
  <si>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</si>
  <si>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</si>
  <si>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</si>
  <si>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</si>
  <si>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</si>
  <si>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</si>
  <si>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</si>
  <si>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</si>
  <si>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</si>
  <si>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</si>
  <si>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</si>
  <si>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</si>
  <si>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</si>
  <si>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</si>
  <si>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</si>
  <si>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</si>
  <si>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</si>
  <si>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</si>
  <si>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</si>
  <si>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</si>
  <si>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</si>
  <si>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</si>
  <si>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</si>
  <si>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</si>
  <si>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</si>
  <si>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</si>
  <si>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</si>
  <si>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</si>
  <si>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</si>
  <si>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</si>
  <si>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</si>
  <si>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</si>
  <si>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</si>
  <si>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</si>
  <si>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</si>
  <si>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</si>
  <si>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</si>
  <si>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</si>
  <si>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</si>
  <si>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</si>
  <si>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</si>
  <si>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</si>
  <si>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</si>
  <si>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</si>
  <si>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</si>
  <si>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</si>
  <si>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</si>
  <si>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</si>
  <si>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</si>
  <si>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</si>
  <si>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</si>
  <si>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</si>
  <si>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</si>
  <si>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</si>
  <si>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</si>
  <si>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</si>
  <si>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</si>
  <si>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</si>
  <si>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</si>
  <si>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</si>
  <si>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</si>
  <si>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</si>
  <si>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</si>
  <si>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</si>
  <si>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</si>
  <si>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</si>
  <si>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</si>
  <si>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</si>
  <si>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</si>
  <si>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</si>
  <si>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</si>
  <si>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</si>
  <si>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</si>
  <si>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</si>
  <si>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</si>
  <si>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</si>
  <si>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</si>
  <si>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</si>
  <si>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</si>
  <si>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</si>
  <si>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</si>
  <si>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</si>
  <si>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</si>
  <si>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</si>
  <si>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</si>
  <si>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</si>
  <si>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</si>
  <si>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</si>
  <si>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</si>
  <si>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</si>
  <si>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</si>
  <si>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</si>
  <si>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</si>
  <si>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</si>
  <si>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</si>
  <si>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</si>
  <si>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</si>
  <si>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</si>
  <si>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</si>
  <si>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</si>
  <si>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</si>
  <si>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</si>
  <si>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</si>
  <si>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</si>
  <si>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</si>
  <si>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</si>
  <si>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</si>
  <si>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</si>
  <si>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</si>
  <si>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</si>
  <si>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</si>
  <si>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</si>
  <si>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</si>
  <si>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</si>
  <si>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</si>
  <si>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</si>
  <si>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</si>
  <si>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</si>
  <si>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</si>
  <si>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</si>
  <si>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</si>
  <si>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</si>
  <si>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</si>
  <si>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</si>
  <si>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</si>
  <si>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</si>
  <si>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</si>
  <si>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</si>
  <si>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</si>
  <si>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</si>
  <si>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</si>
  <si>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</si>
  <si>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</si>
  <si>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</si>
  <si>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</si>
  <si>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</si>
  <si>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</si>
  <si>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</si>
  <si>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</si>
  <si>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</si>
  <si>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</si>
  <si>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</si>
  <si>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</si>
  <si>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</si>
  <si>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</si>
  <si>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</si>
  <si>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</si>
  <si>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</si>
  <si>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</si>
  <si>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</si>
  <si>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</si>
  <si>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</si>
  <si>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</si>
  <si>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</si>
  <si>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</si>
  <si>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</si>
  <si>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</si>
  <si>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</si>
  <si>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</si>
  <si>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</si>
  <si>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</si>
  <si>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</si>
  <si>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</si>
  <si>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</si>
  <si>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</si>
  <si>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</si>
  <si>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</si>
  <si>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</si>
  <si>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</si>
  <si>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</si>
  <si>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</si>
  <si>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</si>
  <si>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</si>
  <si>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</si>
  <si>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</si>
  <si>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</si>
  <si>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</si>
  <si>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</si>
  <si>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</si>
  <si>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</si>
  <si>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</si>
  <si>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</si>
  <si>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</si>
  <si>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</si>
  <si>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</si>
  <si>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</si>
  <si>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</si>
  <si>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</si>
  <si>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</si>
  <si>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</si>
  <si>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</si>
  <si>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</si>
  <si>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</si>
  <si>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</si>
  <si>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</si>
  <si>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</si>
  <si>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</si>
  <si>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</si>
  <si>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</si>
  <si>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</si>
  <si>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</si>
  <si>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</si>
  <si>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</si>
  <si>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</si>
  <si>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</si>
  <si>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</si>
  <si>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</si>
  <si>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</si>
  <si>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</si>
  <si>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</si>
  <si>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</si>
  <si>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</si>
  <si>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</si>
  <si>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</si>
  <si>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</si>
  <si>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</si>
  <si>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</si>
  <si>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</si>
  <si>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</si>
  <si>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</si>
  <si>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</si>
  <si>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</si>
  <si>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</si>
  <si>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</si>
  <si>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</si>
  <si>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</si>
  <si>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</si>
  <si>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</si>
  <si>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</si>
  <si>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</si>
  <si>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</si>
  <si>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</si>
  <si>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</si>
  <si>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</si>
  <si>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</si>
  <si>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</si>
  <si>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</si>
  <si>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</si>
  <si>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</si>
  <si>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</si>
  <si>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</si>
  <si>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</si>
  <si>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</si>
  <si>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</si>
  <si>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</si>
  <si>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</si>
  <si>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</si>
  <si>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</si>
  <si>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</si>
  <si>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</si>
  <si>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</si>
  <si>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</si>
  <si>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</si>
  <si>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</si>
  <si>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</si>
  <si>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</si>
  <si>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</si>
  <si>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</si>
  <si>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</si>
  <si>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</si>
  <si>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</si>
  <si>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</si>
  <si>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</si>
  <si>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</si>
  <si>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</si>
  <si>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</si>
  <si>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</si>
  <si>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</si>
  <si>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</si>
  <si>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</si>
  <si>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</si>
  <si>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</si>
  <si>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</si>
  <si>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</si>
  <si>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</si>
  <si>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</si>
  <si>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</si>
  <si>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</si>
  <si>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</si>
  <si>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</si>
  <si>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</si>
  <si>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</si>
  <si>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</si>
  <si>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</si>
  <si>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</si>
  <si>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</si>
  <si>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</si>
  <si>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</si>
  <si>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</si>
  <si>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</si>
  <si>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</si>
  <si>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</si>
  <si>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</si>
  <si>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</si>
  <si>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</si>
  <si>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</si>
  <si>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</si>
  <si>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</si>
  <si>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</si>
  <si>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</si>
  <si>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</si>
  <si>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</si>
  <si>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</si>
  <si>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</si>
  <si>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</si>
  <si>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</si>
  <si>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</si>
  <si>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</si>
  <si>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</si>
  <si>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</si>
  <si>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</si>
  <si>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</si>
  <si>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</si>
  <si>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</si>
  <si>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</si>
  <si>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</si>
  <si>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</si>
  <si>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</si>
  <si>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</si>
  <si>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</si>
  <si>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</si>
  <si>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</si>
  <si>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</si>
  <si>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</si>
  <si>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</si>
  <si>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</si>
  <si>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</si>
  <si>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</si>
  <si>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</si>
  <si>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</si>
  <si>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</si>
  <si>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</si>
  <si>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</si>
  <si>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</si>
  <si>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</si>
  <si>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</si>
  <si>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</si>
  <si>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</si>
  <si>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</si>
  <si>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</si>
  <si>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</si>
  <si>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</si>
  <si>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</si>
  <si>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</si>
  <si>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</si>
  <si>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</si>
  <si>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</si>
  <si>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</si>
  <si>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</si>
  <si>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</si>
  <si>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</si>
  <si>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</si>
  <si>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</si>
  <si>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</si>
  <si>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</si>
  <si>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</si>
  <si>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</si>
  <si>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</si>
  <si>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</si>
  <si>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</si>
  <si>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</si>
  <si>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</si>
  <si>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</si>
  <si>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</si>
  <si>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</si>
  <si>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</si>
  <si>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</si>
  <si>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</si>
  <si>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</si>
  <si>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</si>
  <si>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</si>
  <si>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</si>
  <si>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</si>
  <si>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</si>
  <si>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</si>
  <si>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</si>
  <si>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</si>
  <si>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</si>
  <si>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</si>
  <si>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</si>
  <si>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</si>
  <si>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</si>
  <si>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</si>
  <si>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</si>
  <si>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</si>
  <si>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</si>
  <si>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</si>
  <si>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</si>
  <si>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</si>
  <si>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</si>
  <si>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</si>
  <si>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</si>
  <si>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</si>
  <si>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</si>
  <si>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</si>
  <si>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</si>
  <si>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</si>
  <si>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</si>
  <si>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</si>
  <si>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</si>
  <si>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</si>
  <si>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</si>
  <si>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</si>
  <si>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</si>
  <si>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</si>
  <si>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</si>
  <si>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</si>
  <si>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</si>
  <si>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</si>
  <si>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</si>
  <si>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</si>
  <si>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</si>
  <si>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</si>
  <si>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</si>
  <si>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</si>
  <si>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</si>
  <si>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</si>
  <si>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</si>
  <si>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</si>
  <si>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</si>
  <si>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</si>
  <si>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</si>
  <si>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</si>
  <si>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</si>
  <si>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</si>
  <si>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</si>
  <si>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</si>
  <si>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</si>
  <si>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</si>
  <si>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</si>
  <si>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</si>
  <si>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</si>
  <si>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</si>
  <si>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</si>
  <si>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</si>
  <si>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</si>
  <si>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</si>
  <si>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</si>
  <si>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</si>
  <si>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</si>
  <si>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</si>
  <si>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</si>
  <si>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</si>
  <si>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</si>
  <si>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</si>
  <si>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</si>
  <si>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</si>
  <si>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</si>
  <si>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</si>
  <si>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</si>
  <si>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</si>
  <si>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</si>
  <si>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</si>
  <si>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</si>
  <si>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</si>
  <si>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</si>
  <si>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</si>
  <si>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</si>
  <si>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</si>
  <si>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</si>
  <si>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</si>
  <si>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</si>
  <si>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</si>
  <si>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</si>
  <si>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</si>
  <si>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</si>
  <si>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</si>
  <si>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</si>
  <si>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</si>
  <si>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</si>
  <si>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</si>
  <si>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</si>
  <si>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</si>
  <si>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</si>
  <si>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</si>
  <si>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</si>
  <si>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</si>
  <si>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</si>
  <si>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</si>
  <si>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</si>
  <si>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</si>
  <si>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</si>
  <si>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</si>
  <si>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</si>
  <si>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</si>
  <si>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</si>
  <si>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</si>
  <si>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</si>
  <si>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</si>
  <si>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</si>
  <si>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</si>
  <si>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</si>
  <si>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</si>
  <si>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</si>
  <si>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</si>
  <si>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</si>
  <si>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</si>
  <si>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</si>
  <si>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</si>
  <si>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</si>
  <si>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</si>
  <si>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</si>
  <si>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</si>
  <si>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</si>
  <si>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</si>
  <si>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</si>
  <si>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</si>
  <si>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</si>
  <si>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</si>
  <si>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</si>
  <si>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</si>
  <si>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</si>
  <si>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</si>
  <si>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</si>
  <si>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</si>
  <si>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</si>
  <si>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</si>
  <si>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</si>
  <si>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</si>
  <si>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</si>
  <si>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</si>
  <si>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</si>
  <si>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</si>
  <si>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</si>
  <si>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</si>
  <si>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</si>
  <si>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</si>
  <si>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</si>
  <si>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</si>
  <si>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</si>
  <si>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</si>
  <si>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</si>
  <si>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</si>
  <si>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</si>
  <si>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</si>
  <si>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</si>
  <si>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</si>
  <si>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</si>
  <si>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</si>
  <si>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</si>
  <si>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</si>
  <si>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</si>
  <si>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</si>
  <si>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</si>
  <si>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</si>
  <si>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</si>
  <si>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</si>
  <si>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</si>
  <si>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</si>
  <si>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</si>
  <si>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</si>
  <si>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</si>
  <si>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</si>
  <si>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</si>
  <si>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</si>
  <si>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</si>
  <si>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</si>
  <si>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</si>
  <si>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</si>
  <si>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</si>
  <si>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</si>
  <si>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</si>
  <si>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</si>
  <si>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</si>
  <si>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</si>
  <si>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</si>
  <si>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</si>
  <si>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</si>
  <si>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</si>
  <si>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</si>
  <si>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</si>
  <si>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</si>
  <si>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</si>
  <si>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</si>
  <si>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</si>
  <si>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</si>
  <si>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</si>
  <si>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</si>
  <si>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</si>
  <si>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</si>
  <si>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</si>
  <si>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</si>
  <si>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</si>
  <si>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</si>
  <si>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</si>
  <si>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</si>
  <si>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</si>
  <si>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</si>
  <si>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</si>
  <si>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</si>
  <si>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</si>
  <si>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</si>
  <si>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</si>
  <si>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</si>
  <si>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</si>
  <si>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</si>
  <si>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</si>
  <si>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</si>
  <si>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</si>
  <si>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</si>
  <si>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</si>
  <si>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</si>
  <si>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</si>
  <si>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</si>
  <si>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</si>
  <si>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</si>
  <si>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</si>
  <si>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</si>
  <si>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</si>
  <si>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</si>
  <si>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</si>
  <si>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</si>
  <si>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</si>
  <si>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</si>
  <si>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</si>
  <si>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</si>
  <si>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</si>
  <si>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</si>
  <si>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</si>
  <si>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</si>
  <si>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</si>
  <si>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</si>
  <si>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</si>
  <si>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</si>
  <si>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</si>
  <si>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</si>
  <si>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</si>
  <si>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</si>
  <si>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</si>
  <si>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</si>
  <si>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</si>
  <si>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</si>
  <si>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</si>
  <si>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</si>
  <si>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</si>
  <si>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</si>
  <si>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</si>
  <si>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</si>
  <si>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</si>
  <si>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</si>
  <si>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</si>
  <si>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</si>
  <si>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</si>
  <si>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</si>
  <si>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</si>
  <si>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</si>
  <si>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</si>
  <si>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</si>
  <si>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</si>
  <si>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</si>
  <si>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</si>
  <si>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</si>
  <si>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</si>
  <si>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</si>
  <si>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</si>
  <si>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</si>
  <si>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</si>
  <si>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</si>
  <si>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</si>
  <si>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</si>
  <si>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</si>
  <si>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</si>
  <si>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</si>
  <si>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</si>
  <si>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</si>
  <si>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</si>
  <si>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</si>
  <si>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</si>
  <si>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</si>
  <si>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</si>
  <si>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</si>
  <si>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</si>
  <si>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</si>
  <si>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</si>
  <si>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</si>
  <si>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</si>
  <si>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</si>
  <si>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</si>
  <si>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</si>
  <si>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</si>
  <si>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</si>
  <si>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</si>
  <si>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</si>
  <si>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</si>
  <si>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</si>
  <si>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</si>
  <si>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</si>
  <si>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</si>
  <si>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</si>
  <si>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</si>
  <si>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</si>
  <si>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</si>
  <si>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</si>
  <si>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</si>
  <si>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</si>
  <si>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</si>
  <si>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</si>
  <si>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</si>
  <si>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</si>
  <si>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</si>
  <si>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</si>
  <si>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</si>
  <si>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</si>
  <si>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</si>
  <si>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</si>
  <si>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</si>
  <si>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</si>
  <si>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</si>
  <si>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</si>
  <si>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</si>
  <si>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</si>
  <si>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</si>
  <si>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</si>
  <si>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</si>
  <si>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</si>
  <si>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</si>
  <si>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</si>
  <si>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</si>
  <si>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</si>
  <si>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</si>
  <si>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</si>
  <si>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</si>
  <si>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</si>
  <si>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</si>
  <si>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</si>
  <si>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</si>
  <si>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</si>
  <si>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</si>
  <si>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</si>
  <si>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</si>
  <si>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</si>
  <si>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</si>
  <si>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</si>
  <si>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</si>
  <si>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</si>
  <si>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</si>
  <si>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</si>
  <si>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</si>
  <si>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</si>
  <si>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</si>
  <si>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</si>
  <si>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</si>
  <si>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</si>
  <si>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</si>
  <si>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</si>
  <si>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</si>
  <si>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</si>
  <si>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</si>
  <si>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</si>
  <si>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</si>
  <si>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</si>
  <si>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</si>
  <si>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</si>
  <si>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</si>
  <si>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</si>
  <si>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</si>
  <si>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</si>
  <si>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</si>
  <si>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</si>
  <si>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</si>
  <si>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</si>
  <si>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</si>
  <si>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</si>
  <si>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</si>
  <si>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</si>
  <si>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</si>
  <si>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</si>
  <si>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</si>
  <si>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</si>
  <si>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</si>
  <si>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</si>
  <si>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</si>
  <si>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</si>
  <si>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</si>
  <si>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</si>
  <si>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</si>
  <si>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</si>
  <si>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</si>
  <si>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</si>
  <si>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</si>
  <si>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</si>
  <si>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</si>
  <si>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</si>
  <si>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</si>
  <si>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</si>
  <si>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</si>
  <si>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</si>
  <si>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</si>
  <si>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</si>
  <si>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</si>
  <si>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</si>
  <si>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</si>
  <si>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</si>
  <si>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</si>
  <si>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</si>
  <si>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</si>
  <si>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</si>
  <si>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</si>
  <si>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</si>
  <si>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</si>
  <si>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</si>
  <si>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</si>
  <si>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</si>
  <si>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</si>
  <si>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</si>
  <si>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</si>
  <si>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</si>
  <si>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</si>
  <si>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</si>
  <si>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</si>
  <si>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</si>
  <si>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</si>
  <si>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</si>
  <si>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</si>
  <si>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</si>
  <si>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</si>
  <si>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</si>
  <si>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</si>
  <si>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</si>
  <si>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</si>
  <si>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</si>
  <si>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</si>
  <si>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</si>
  <si>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</si>
  <si>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</si>
  <si>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</si>
  <si>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</si>
  <si>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</si>
  <si>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</si>
  <si>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</si>
  <si>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</si>
  <si>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</si>
  <si>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</si>
  <si>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</si>
  <si>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</si>
  <si>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</si>
  <si>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</si>
  <si>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</si>
  <si>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</si>
  <si>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</si>
  <si>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</si>
  <si>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</si>
  <si>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</si>
  <si>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</si>
  <si>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</si>
  <si>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</si>
  <si>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</si>
  <si>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</si>
  <si>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</si>
  <si>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</si>
  <si>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</si>
  <si>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</si>
  <si>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</si>
  <si>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</si>
  <si>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</si>
  <si>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</si>
  <si>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</si>
  <si>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</si>
  <si>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</si>
  <si>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</si>
  <si>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</si>
  <si>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</si>
  <si>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</si>
  <si>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</si>
  <si>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</si>
  <si>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</si>
  <si>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</si>
  <si>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</si>
  <si>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</si>
  <si>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</si>
  <si>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</si>
  <si>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</si>
  <si>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</si>
  <si>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</si>
  <si>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</si>
  <si>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</si>
  <si>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</si>
  <si>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</si>
  <si>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</si>
  <si>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</si>
  <si>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</si>
  <si>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</si>
  <si>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</si>
  <si>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</si>
  <si>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</si>
  <si>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</si>
  <si>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</si>
  <si>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</si>
  <si>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</si>
  <si>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</si>
  <si>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</si>
  <si>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</si>
  <si>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</si>
  <si>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</si>
  <si>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</si>
  <si>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</si>
  <si>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</si>
  <si>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</si>
  <si>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</si>
  <si>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</si>
  <si>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</si>
  <si>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</si>
  <si>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</si>
  <si>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</si>
  <si>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</si>
  <si>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</si>
  <si>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</si>
  <si>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</si>
  <si>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</si>
  <si>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</si>
  <si>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</si>
  <si>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</si>
  <si>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</si>
  <si>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</si>
  <si>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</si>
  <si>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</si>
  <si>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</si>
  <si>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</si>
  <si>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</si>
  <si>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</si>
  <si>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</si>
  <si>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</si>
  <si>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</si>
  <si>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</si>
  <si>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</si>
  <si>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</si>
  <si>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</si>
  <si>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</si>
  <si>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</si>
  <si>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</si>
  <si>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</si>
  <si>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</si>
  <si>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</si>
  <si>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</si>
  <si>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</si>
  <si>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</si>
  <si>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</si>
  <si>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</si>
  <si>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</si>
  <si>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</si>
  <si>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</si>
  <si>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</si>
  <si>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</si>
  <si>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</si>
  <si>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</si>
  <si>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</si>
  <si>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</si>
  <si>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</si>
  <si>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</si>
  <si>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</si>
  <si>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</si>
  <si>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</si>
  <si>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</si>
  <si>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</si>
  <si>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</si>
  <si>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</si>
  <si>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</si>
  <si>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</si>
  <si>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</si>
  <si>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</si>
  <si>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</si>
  <si>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</si>
  <si>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</si>
  <si>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</si>
  <si>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</si>
  <si>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</si>
  <si>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</si>
  <si>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</si>
  <si>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</si>
  <si>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</si>
  <si>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</si>
  <si>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</si>
  <si>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</si>
  <si>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</si>
  <si>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</si>
  <si>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</si>
  <si>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</si>
  <si>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</si>
  <si>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</si>
  <si>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</si>
  <si>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</si>
  <si>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</si>
  <si>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</si>
  <si>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</si>
  <si>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</si>
  <si>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</si>
  <si>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</si>
  <si>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</si>
  <si>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</si>
  <si>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</si>
  <si>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</si>
  <si>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</si>
  <si>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</si>
  <si>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</si>
  <si>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</si>
  <si>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</si>
  <si>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</si>
  <si>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</si>
  <si>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</si>
  <si>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</si>
  <si>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</si>
  <si>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</si>
  <si>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</si>
  <si>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</si>
  <si>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</si>
  <si>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</si>
  <si>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</si>
  <si>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</si>
  <si>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</si>
  <si>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</si>
  <si>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</si>
  <si>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</si>
  <si>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</si>
  <si>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</si>
  <si>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</si>
  <si>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</si>
  <si>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</si>
  <si>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</si>
  <si>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</si>
  <si>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</si>
  <si>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</si>
  <si>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</si>
  <si>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</si>
  <si>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</si>
  <si>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</si>
  <si>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</si>
  <si>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</si>
  <si>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</si>
  <si>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</si>
  <si>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</si>
  <si>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</si>
  <si>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</si>
  <si>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</si>
  <si>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</si>
  <si>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</si>
  <si>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</si>
  <si>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</si>
  <si>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</si>
  <si>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</si>
  <si>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</si>
  <si>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</si>
  <si>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</si>
  <si>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</si>
  <si>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</si>
  <si>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</si>
  <si>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</si>
  <si>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</si>
  <si>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</si>
  <si>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</si>
  <si>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</si>
  <si>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</si>
  <si>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</si>
  <si>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</si>
  <si>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</si>
  <si>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</si>
  <si>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</si>
  <si>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</si>
  <si>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</si>
  <si>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</si>
  <si>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</si>
  <si>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</si>
  <si>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</si>
  <si>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</si>
  <si>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</si>
  <si>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</si>
  <si>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</si>
  <si>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</si>
  <si>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</si>
  <si>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</si>
  <si>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</si>
  <si>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</si>
  <si>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</si>
  <si>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</si>
  <si>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</si>
  <si>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</si>
  <si>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</si>
  <si>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</si>
  <si>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</si>
  <si>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</si>
  <si>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</si>
  <si>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</si>
  <si>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</si>
  <si>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</si>
  <si>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</si>
  <si>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</si>
  <si>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</si>
  <si>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</si>
  <si>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</si>
  <si>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</si>
  <si>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</si>
  <si>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</si>
  <si>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</si>
  <si>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</si>
  <si>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</si>
  <si>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</si>
  <si>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</si>
  <si>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</si>
  <si>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</si>
  <si>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</si>
  <si>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</si>
  <si>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</si>
  <si>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</si>
  <si>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</si>
  <si>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</si>
  <si>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</si>
  <si>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</si>
  <si>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</si>
  <si>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</si>
  <si>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</si>
  <si>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</si>
  <si>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</si>
  <si>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</si>
  <si>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</si>
  <si>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</si>
  <si>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</si>
  <si>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</si>
  <si>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</si>
  <si>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</si>
  <si>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</si>
  <si>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</si>
  <si>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</si>
  <si>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</si>
  <si>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</si>
  <si>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</si>
  <si>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</si>
  <si>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</si>
  <si>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</si>
  <si>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</si>
  <si>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</si>
  <si>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</si>
  <si>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</si>
  <si>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</si>
  <si>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</si>
  <si>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</si>
  <si>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</si>
  <si>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</si>
  <si>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</si>
  <si>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</si>
  <si>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</si>
  <si>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</si>
  <si>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</si>
  <si>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</si>
  <si>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</si>
  <si>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</si>
  <si>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</si>
  <si>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</si>
  <si>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</si>
  <si>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</si>
  <si>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</si>
  <si>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</si>
  <si>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</si>
  <si>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</si>
  <si>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</si>
  <si>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</si>
  <si>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</si>
  <si>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</si>
  <si>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</si>
  <si>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</si>
  <si>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</si>
  <si>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</si>
  <si>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</si>
  <si>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</si>
  <si>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</si>
  <si>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</si>
  <si>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</si>
  <si>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</si>
  <si>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</si>
  <si>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</si>
  <si>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</si>
  <si>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</si>
  <si>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</si>
  <si>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</si>
  <si>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</si>
  <si>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</si>
  <si>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</si>
  <si>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</si>
  <si>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</si>
  <si>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</si>
  <si>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</si>
  <si>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</si>
  <si>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</si>
  <si>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</si>
  <si>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</si>
  <si>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</si>
  <si>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</si>
  <si>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</si>
  <si>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</si>
  <si>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</si>
  <si>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</si>
  <si>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</si>
  <si>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</si>
  <si>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</si>
  <si>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</si>
  <si>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</si>
  <si>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</si>
  <si>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</si>
  <si>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</si>
  <si>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</si>
  <si>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</si>
  <si>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</si>
  <si>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</si>
  <si>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</si>
  <si>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</si>
  <si>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</si>
  <si>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</si>
  <si>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</si>
  <si>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</si>
  <si>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</si>
  <si>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</si>
  <si>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</si>
  <si>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</si>
  <si>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</si>
  <si>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</si>
  <si>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</si>
  <si>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</si>
  <si>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</si>
  <si>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</si>
  <si>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</si>
  <si>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</si>
  <si>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</si>
  <si>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</si>
  <si>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</si>
  <si>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</si>
  <si>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</si>
  <si>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</si>
  <si>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</si>
  <si>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</si>
  <si>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</si>
  <si>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</si>
  <si>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</si>
  <si>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</si>
  <si>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</si>
  <si>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</si>
  <si>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</si>
  <si>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</si>
  <si>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</si>
  <si>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</si>
  <si>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</si>
  <si>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</si>
  <si>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</si>
  <si>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</si>
  <si>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</si>
  <si>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</si>
  <si>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</si>
  <si>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</si>
  <si>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</si>
  <si>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</si>
  <si>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</si>
  <si>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</si>
  <si>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</si>
  <si>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</si>
  <si>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</si>
  <si>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</si>
  <si>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</si>
  <si>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</si>
  <si>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</si>
  <si>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</si>
  <si>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</si>
  <si>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</si>
  <si>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</si>
  <si>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</si>
  <si>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</si>
  <si>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</si>
  <si>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</si>
  <si>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</si>
  <si>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</si>
  <si>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</si>
  <si>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</si>
  <si>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</si>
  <si>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</si>
  <si>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</si>
  <si>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</si>
  <si>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</si>
  <si>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</si>
  <si>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</si>
  <si>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</si>
  <si>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</si>
  <si>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</si>
  <si>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</si>
  <si>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</si>
  <si>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</si>
  <si>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</si>
  <si>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</si>
  <si>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</si>
  <si>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</si>
  <si>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</si>
  <si>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</si>
  <si>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</si>
  <si>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</si>
  <si>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</si>
  <si>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</si>
  <si>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</si>
  <si>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</si>
  <si>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</si>
  <si>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</si>
  <si>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</si>
  <si>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</si>
  <si>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</si>
  <si>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</si>
  <si>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</si>
  <si>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</si>
  <si>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</si>
  <si>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</si>
  <si>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</si>
  <si>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</si>
  <si>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</si>
  <si>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</si>
  <si>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</si>
  <si>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</si>
  <si>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</si>
  <si>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</si>
  <si>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</si>
  <si>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</si>
  <si>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</si>
  <si>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</si>
  <si>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</si>
  <si>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</si>
  <si>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</si>
  <si>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</si>
  <si>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</si>
  <si>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</si>
  <si>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</si>
  <si>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</si>
  <si>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</si>
  <si>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</si>
  <si>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</si>
  <si>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</si>
  <si>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</si>
  <si>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</si>
  <si>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</si>
  <si>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</si>
  <si>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</si>
  <si>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</si>
  <si>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</si>
  <si>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</si>
  <si>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</si>
  <si>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</si>
  <si>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</si>
  <si>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</si>
  <si>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</si>
  <si>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</si>
  <si>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</si>
  <si>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</si>
  <si>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</si>
  <si>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</si>
  <si>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</si>
  <si>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</si>
  <si>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</si>
  <si>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</si>
  <si>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</si>
  <si>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</si>
  <si>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</si>
  <si>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</si>
  <si>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</si>
  <si>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</si>
  <si>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</si>
  <si>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</si>
  <si>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</si>
  <si>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</si>
  <si>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</si>
  <si>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</si>
  <si>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</si>
  <si>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</si>
  <si>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</si>
  <si>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</si>
  <si>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</si>
  <si>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</si>
  <si>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</si>
  <si>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</si>
  <si>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</si>
  <si>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</si>
  <si>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</si>
  <si>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</si>
  <si>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</si>
  <si>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</si>
  <si>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</si>
  <si>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</si>
  <si>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</si>
  <si>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</si>
  <si>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</si>
  <si>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</si>
  <si>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</si>
  <si>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</si>
  <si>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</si>
  <si>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</si>
  <si>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</si>
  <si>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</si>
  <si>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</si>
  <si>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</si>
  <si>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</si>
  <si>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</si>
  <si>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</si>
  <si>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</si>
  <si>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</si>
  <si>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</si>
  <si>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</si>
  <si>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</si>
  <si>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</si>
  <si>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</si>
  <si>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</si>
  <si>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</si>
  <si>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</si>
  <si>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</si>
  <si>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</si>
  <si>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</si>
  <si>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</si>
  <si>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</si>
  <si>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</si>
  <si>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</si>
  <si>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</si>
  <si>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</si>
  <si>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</si>
  <si>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</si>
  <si>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</si>
  <si>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</si>
  <si>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</si>
  <si>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</si>
  <si>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</si>
  <si>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</si>
  <si>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</si>
  <si>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</si>
  <si>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</si>
  <si>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</si>
  <si>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</si>
  <si>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</si>
  <si>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</si>
  <si>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</si>
  <si>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</si>
  <si>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</si>
  <si>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</si>
  <si>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</si>
  <si>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</si>
  <si>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</si>
  <si>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</si>
  <si>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</si>
  <si>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</si>
  <si>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</si>
  <si>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</si>
  <si>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</si>
  <si>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</si>
  <si>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</si>
  <si>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</si>
  <si>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</si>
  <si>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</si>
  <si>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</si>
  <si>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</si>
  <si>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</si>
  <si>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</si>
  <si>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</si>
  <si>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</si>
  <si>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</si>
  <si>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</si>
  <si>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</si>
  <si>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</si>
  <si>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</si>
  <si>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</si>
  <si>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</si>
  <si>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</si>
  <si>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</si>
  <si>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</si>
  <si>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</si>
  <si>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</si>
  <si>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</si>
  <si>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</si>
  <si>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</si>
  <si>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</si>
  <si>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</si>
  <si>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</si>
  <si>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</si>
  <si>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</si>
  <si>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</si>
  <si>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</si>
  <si>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</si>
  <si>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</si>
  <si>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</si>
  <si>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</si>
  <si>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</si>
  <si>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</si>
  <si>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</si>
  <si>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</si>
  <si>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</si>
  <si>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</si>
  <si>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</si>
  <si>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</si>
  <si>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</si>
  <si>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</si>
  <si>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</si>
  <si>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</si>
  <si>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</si>
  <si>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</si>
  <si>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</si>
  <si>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</si>
  <si>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</si>
  <si>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</si>
  <si>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</si>
  <si>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</si>
  <si>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</si>
  <si>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</si>
  <si>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</si>
  <si>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</si>
  <si>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</si>
  <si>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</si>
  <si>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</si>
  <si>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</si>
  <si>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</si>
  <si>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</si>
  <si>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</si>
  <si>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</si>
  <si>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</si>
  <si>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</si>
  <si>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</si>
  <si>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</si>
  <si>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</si>
  <si>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</si>
  <si>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</si>
  <si>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</si>
  <si>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</si>
  <si>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</si>
  <si>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</si>
  <si>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</si>
  <si>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</si>
  <si>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</si>
  <si>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</si>
  <si>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</si>
  <si>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</si>
  <si>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</si>
  <si>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</si>
  <si>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</si>
  <si>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</si>
  <si>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</si>
  <si>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</si>
  <si>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</si>
  <si>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</si>
  <si>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</si>
  <si>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</si>
  <si>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</si>
  <si>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</si>
  <si>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</si>
  <si>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</si>
  <si>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</si>
  <si>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</si>
  <si>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</si>
  <si>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</si>
  <si>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</si>
  <si>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</si>
  <si>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</si>
  <si>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</si>
  <si>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</si>
  <si>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</si>
  <si>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</si>
  <si>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</si>
  <si>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</si>
  <si>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</si>
  <si>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</si>
  <si>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</si>
  <si>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</si>
  <si>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</si>
  <si>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</si>
  <si>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</si>
  <si>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</si>
  <si>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</si>
  <si>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</si>
  <si>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</si>
  <si>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</si>
  <si>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</si>
  <si>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</si>
  <si>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</si>
  <si>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</si>
  <si>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</si>
  <si>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</si>
  <si>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</si>
  <si>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</si>
  <si>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</si>
  <si>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</si>
  <si>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</si>
  <si>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</si>
  <si>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</si>
  <si>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</si>
  <si>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</si>
  <si>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</si>
  <si>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</si>
  <si>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</si>
  <si>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</si>
  <si>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</si>
  <si>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</si>
  <si>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</si>
  <si>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</si>
  <si>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</si>
  <si>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</si>
  <si>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</si>
  <si>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</si>
  <si>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</si>
  <si>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</si>
  <si>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</si>
  <si>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</si>
  <si>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</si>
  <si>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</si>
  <si>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</si>
  <si>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</si>
  <si>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</si>
  <si>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</si>
  <si>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</si>
  <si>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</si>
  <si>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</si>
  <si>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</si>
  <si>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</si>
  <si>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</si>
  <si>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</si>
  <si>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</si>
  <si>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</si>
  <si>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</si>
  <si>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</si>
  <si>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</si>
  <si>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</si>
  <si>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</si>
  <si>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</si>
  <si>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</si>
  <si>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</si>
  <si>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</si>
  <si>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</si>
  <si>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</si>
  <si>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</si>
  <si>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</si>
  <si>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</si>
  <si>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</si>
  <si>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</si>
  <si>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</si>
  <si>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</si>
  <si>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</si>
  <si>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</si>
  <si>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</si>
  <si>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</si>
  <si>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</si>
  <si>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</si>
  <si>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</si>
  <si>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</si>
  <si>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</si>
  <si>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</si>
  <si>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</si>
  <si>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</si>
  <si>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</si>
  <si>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</si>
  <si>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</si>
  <si>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</si>
  <si>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</si>
  <si>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</si>
  <si>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</si>
  <si>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</si>
  <si>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</si>
  <si>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</si>
  <si>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</si>
  <si>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</si>
  <si>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</si>
  <si>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</si>
  <si>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</si>
  <si>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</si>
  <si>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</si>
  <si>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</si>
  <si>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</si>
  <si>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</si>
  <si>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</si>
  <si>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</si>
  <si>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</si>
  <si>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</si>
  <si>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</si>
  <si>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</si>
  <si>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</si>
  <si>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</si>
  <si>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</si>
  <si>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</si>
  <si>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</si>
  <si>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</si>
  <si>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</si>
  <si>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</si>
  <si>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</si>
  <si>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</si>
  <si>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</si>
  <si>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</si>
  <si>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</si>
  <si>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</si>
  <si>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</si>
  <si>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</si>
  <si>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</si>
  <si>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</si>
  <si>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</si>
  <si>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</si>
  <si>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</si>
  <si>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</si>
  <si>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</si>
  <si>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</si>
  <si>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</si>
  <si>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</si>
  <si>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</si>
  <si>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</si>
  <si>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</si>
  <si>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</si>
  <si>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</si>
  <si>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</si>
  <si>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</si>
  <si>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</si>
  <si>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</si>
  <si>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</si>
  <si>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</si>
  <si>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</si>
  <si>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</si>
  <si>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</si>
  <si>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</si>
  <si>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</si>
  <si>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</si>
  <si>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</si>
  <si>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</si>
  <si>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</si>
  <si>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</si>
  <si>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</si>
  <si>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</si>
  <si>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</si>
  <si>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</si>
  <si>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</si>
  <si>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</si>
  <si>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</si>
  <si>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</si>
  <si>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</si>
  <si>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</si>
  <si>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</si>
  <si>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</si>
  <si>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</si>
  <si>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</si>
  <si>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</si>
  <si>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</si>
  <si>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</si>
  <si>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</si>
  <si>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</si>
  <si>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</si>
  <si>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</si>
  <si>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</si>
  <si>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</si>
  <si>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</si>
  <si>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</si>
  <si>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</si>
  <si>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</si>
  <si>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</si>
  <si>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</si>
  <si>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</si>
  <si>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</si>
  <si>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</si>
  <si>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</si>
  <si>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</si>
  <si>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</si>
  <si>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</si>
  <si>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</si>
  <si>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</si>
  <si>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</si>
  <si>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</si>
  <si>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</si>
  <si>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</si>
  <si>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</si>
  <si>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</si>
  <si>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</si>
  <si>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</si>
  <si>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</si>
  <si>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</si>
  <si>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</si>
  <si>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</si>
  <si>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</si>
  <si>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</si>
  <si>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</si>
  <si>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</si>
  <si>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</si>
  <si>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</si>
  <si>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</si>
  <si>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</si>
  <si>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</si>
  <si>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</si>
  <si>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</si>
  <si>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</si>
  <si>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</si>
  <si>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</si>
  <si>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</si>
  <si>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</si>
  <si>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</si>
  <si>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</si>
  <si>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</si>
  <si>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</si>
  <si>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</si>
  <si>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</si>
  <si>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</si>
  <si>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</si>
  <si>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</si>
  <si>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</si>
  <si>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</si>
  <si>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</si>
  <si>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</si>
  <si>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</si>
  <si>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</si>
  <si>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</si>
  <si>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</si>
  <si>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</si>
  <si>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</si>
  <si>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</si>
  <si>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</si>
  <si>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</si>
  <si>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</si>
  <si>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</si>
  <si>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</si>
  <si>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</si>
  <si>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</si>
  <si>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</si>
  <si>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</si>
  <si>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</si>
  <si>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</si>
  <si>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</si>
  <si>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</si>
  <si>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</si>
  <si>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</si>
  <si>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</si>
  <si>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</si>
  <si>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</si>
  <si>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</si>
  <si>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</si>
  <si>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</si>
  <si>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</si>
  <si>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</si>
  <si>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</si>
  <si>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</si>
  <si>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</si>
  <si>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</si>
  <si>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</si>
  <si>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</si>
  <si>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</si>
  <si>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</si>
  <si>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</si>
  <si>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</si>
  <si>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</si>
  <si>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</si>
  <si>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</si>
  <si>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</si>
  <si>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</si>
  <si>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</si>
  <si>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</si>
  <si>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</si>
  <si>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</si>
  <si>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</si>
  <si>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</si>
  <si>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</si>
  <si>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</si>
  <si>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</si>
  <si>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</si>
  <si>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</si>
  <si>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</si>
  <si>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</si>
  <si>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</si>
  <si>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</si>
  <si>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</si>
  <si>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</si>
  <si>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</si>
  <si>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</si>
  <si>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</si>
  <si>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</si>
  <si>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</si>
  <si>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</si>
  <si>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</si>
  <si>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</si>
  <si>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</si>
  <si>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</si>
  <si>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</si>
  <si>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</si>
  <si>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</si>
  <si>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</si>
  <si>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</si>
  <si>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</si>
  <si>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</si>
  <si>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</si>
  <si>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</si>
  <si>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</si>
  <si>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</si>
  <si>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</si>
  <si>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</si>
  <si>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</si>
  <si>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</si>
  <si>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</si>
  <si>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</si>
  <si>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</si>
  <si>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</si>
  <si>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</si>
  <si>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</si>
  <si>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</si>
  <si>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</si>
  <si>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</si>
  <si>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</si>
  <si>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</si>
  <si>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</si>
  <si>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</si>
  <si>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</si>
  <si>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</si>
  <si>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</si>
  <si>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</si>
  <si>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</si>
  <si>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</si>
  <si>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</si>
  <si>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</si>
  <si>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</si>
  <si>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</si>
  <si>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</si>
  <si>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</si>
  <si>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</si>
  <si>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</si>
  <si>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</si>
  <si>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</si>
  <si>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</si>
  <si>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</si>
  <si>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</si>
  <si>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</si>
  <si>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</si>
  <si>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</si>
  <si>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</si>
  <si>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</si>
  <si>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</si>
  <si>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</si>
  <si>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</si>
  <si>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</si>
  <si>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</si>
  <si>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</si>
  <si>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</si>
  <si>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</si>
  <si>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</si>
  <si>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</si>
  <si>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</si>
  <si>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</si>
  <si>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</si>
  <si>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</si>
  <si>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</si>
  <si>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</si>
  <si>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</si>
  <si>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</si>
  <si>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</si>
  <si>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</si>
  <si>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</si>
  <si>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</si>
  <si>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</si>
  <si>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</si>
  <si>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</si>
  <si>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</si>
  <si>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</si>
  <si>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</si>
  <si>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</si>
  <si>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</si>
  <si>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</si>
  <si>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</si>
  <si>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</si>
  <si>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</si>
  <si>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</si>
  <si>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</si>
  <si>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</si>
  <si>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</si>
  <si>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</si>
  <si>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</si>
  <si>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</si>
  <si>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</si>
  <si>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</si>
  <si>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</si>
  <si>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</si>
  <si>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</si>
  <si>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</si>
  <si>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</si>
  <si>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</si>
  <si>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</si>
  <si>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</si>
  <si>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</si>
  <si>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</si>
  <si>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</si>
  <si>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</si>
  <si>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</si>
  <si>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</si>
  <si>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</si>
  <si>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</si>
  <si>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</si>
  <si>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</si>
  <si>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</si>
  <si>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</si>
  <si>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</si>
  <si>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</si>
  <si>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</si>
  <si>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</si>
  <si>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</si>
  <si>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</si>
  <si>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</si>
  <si>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</si>
  <si>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</si>
  <si>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</si>
  <si>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</si>
  <si>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</si>
  <si>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</si>
  <si>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</si>
  <si>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</si>
  <si>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</si>
  <si>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</si>
  <si>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</si>
  <si>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</si>
  <si>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</si>
  <si>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</si>
  <si>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</si>
  <si>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</si>
  <si>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</si>
  <si>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</si>
  <si>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</si>
  <si>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</si>
  <si>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</si>
  <si>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</si>
  <si>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</si>
  <si>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</si>
  <si>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</si>
  <si>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</si>
  <si>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</si>
  <si>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</si>
  <si>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</si>
  <si>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</si>
  <si>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</si>
  <si>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</si>
  <si>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</si>
  <si>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</si>
  <si>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</si>
  <si>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</si>
  <si>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</si>
  <si>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</si>
  <si>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</si>
  <si>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</si>
  <si>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</si>
  <si>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</si>
  <si>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</si>
  <si>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</si>
  <si>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</si>
  <si>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</si>
  <si>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</si>
  <si>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</si>
  <si>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</si>
  <si>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</si>
  <si>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</si>
  <si>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</si>
  <si>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</si>
  <si>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</si>
  <si>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</si>
  <si>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</si>
  <si>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</si>
  <si>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</si>
  <si>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</si>
  <si>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</si>
  <si>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</si>
  <si>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</si>
  <si>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</si>
  <si>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</si>
  <si>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</si>
  <si>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</si>
  <si>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</si>
  <si>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</si>
  <si>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</si>
  <si>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</si>
  <si>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</si>
  <si>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</si>
  <si>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</si>
  <si>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</si>
  <si>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</si>
  <si>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</si>
  <si>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</si>
  <si>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</si>
  <si>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</si>
  <si>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</si>
  <si>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</si>
  <si>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</si>
  <si>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</si>
  <si>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</si>
  <si>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</si>
  <si>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</si>
  <si>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</si>
  <si>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</si>
  <si>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</si>
  <si>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</si>
  <si>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</si>
  <si>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</si>
  <si>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</si>
  <si>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</si>
  <si>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</si>
  <si>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</si>
  <si>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</si>
  <si>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</si>
  <si>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</si>
  <si>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</si>
  <si>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</si>
  <si>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</si>
  <si>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</si>
  <si>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</si>
  <si>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</si>
  <si>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</si>
  <si>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</si>
  <si>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</si>
  <si>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</si>
  <si>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</si>
  <si>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</si>
  <si>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</si>
  <si>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</si>
  <si>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</si>
  <si>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</si>
  <si>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</si>
  <si>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</si>
  <si>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</si>
  <si>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</si>
  <si>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</si>
  <si>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</si>
  <si>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</si>
  <si>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</si>
  <si>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</si>
  <si>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</si>
  <si>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</si>
  <si>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</si>
  <si>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</si>
  <si>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</si>
  <si>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</si>
  <si>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</si>
  <si>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</si>
  <si>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</si>
  <si>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</si>
  <si>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</si>
  <si>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</si>
  <si>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</si>
  <si>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</si>
  <si>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</si>
  <si>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</si>
  <si>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</si>
  <si>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</si>
  <si>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</si>
  <si>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</si>
  <si>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</si>
  <si>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</si>
  <si>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</si>
  <si>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</si>
  <si>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</si>
  <si>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</si>
  <si>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</si>
  <si>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</si>
  <si>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</si>
  <si>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</si>
  <si>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</si>
  <si>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</si>
  <si>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</si>
  <si>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</si>
  <si>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</si>
  <si>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</si>
  <si>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</si>
  <si>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</si>
  <si>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</si>
  <si>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</si>
  <si>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</si>
  <si>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</si>
  <si>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</si>
  <si>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</si>
  <si>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</si>
  <si>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</si>
  <si>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</si>
  <si>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</si>
  <si>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</si>
  <si>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</si>
  <si>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</si>
  <si>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</si>
  <si>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</si>
  <si>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</si>
  <si>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</si>
  <si>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</si>
  <si>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</si>
  <si>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</si>
  <si>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</si>
  <si>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</si>
  <si>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</si>
  <si>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</si>
  <si>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</si>
  <si>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</si>
  <si>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</si>
  <si>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</si>
  <si>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</si>
  <si>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</si>
  <si>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</si>
  <si>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</si>
  <si>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</si>
  <si>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</si>
  <si>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</si>
  <si>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</si>
  <si>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</si>
  <si>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</si>
  <si>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</si>
  <si>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</si>
  <si>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</si>
  <si>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</si>
  <si>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</si>
  <si>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</si>
  <si>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</si>
  <si>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</si>
  <si>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</si>
  <si>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</si>
  <si>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</si>
  <si>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</si>
  <si>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</si>
  <si>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</si>
  <si>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</si>
  <si>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</si>
  <si>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</si>
  <si>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</si>
  <si>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</si>
  <si>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</si>
  <si>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</si>
  <si>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</si>
  <si>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</si>
  <si>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</si>
  <si>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</si>
  <si>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</si>
  <si>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</si>
  <si>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</si>
  <si>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</si>
  <si>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</si>
  <si>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</si>
  <si>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</si>
  <si>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</si>
  <si>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</si>
  <si>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</si>
  <si>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</si>
  <si>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</si>
  <si>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</si>
  <si>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</si>
  <si>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</si>
  <si>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</si>
  <si>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</si>
  <si>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</si>
  <si>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</si>
  <si>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</si>
  <si>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</si>
  <si>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</si>
  <si>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</si>
  <si>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</si>
  <si>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</si>
  <si>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</si>
  <si>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</si>
  <si>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</si>
  <si>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</si>
  <si>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</si>
  <si>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</si>
  <si>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</si>
  <si>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</si>
  <si>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</si>
  <si>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</si>
  <si>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</si>
  <si>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</si>
  <si>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</si>
  <si>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</si>
  <si>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</si>
  <si>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</si>
  <si>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</si>
  <si>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</si>
  <si>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</si>
  <si>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</si>
  <si>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</si>
  <si>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</si>
  <si>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</si>
  <si>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</si>
  <si>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</si>
  <si>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</si>
  <si>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</si>
  <si>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</si>
  <si>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</si>
  <si>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</si>
  <si>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</si>
  <si>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</si>
  <si>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</si>
  <si>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</si>
  <si>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</si>
  <si>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</si>
  <si>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</si>
  <si>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</si>
  <si>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</si>
  <si>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</si>
  <si>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</si>
  <si>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</si>
  <si>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</si>
  <si>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</si>
  <si>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</si>
  <si>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</si>
  <si>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</si>
  <si>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</si>
  <si>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</si>
  <si>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</si>
  <si>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</si>
  <si>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</si>
  <si>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</si>
  <si>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</si>
  <si>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</si>
  <si>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</si>
  <si>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</si>
  <si>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</si>
  <si>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</si>
  <si>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</si>
  <si>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</si>
  <si>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</si>
  <si>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</si>
  <si>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</si>
  <si>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</si>
  <si>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</si>
  <si>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</si>
  <si>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</si>
  <si>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</si>
  <si>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</si>
  <si>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</si>
  <si>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</si>
  <si>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</si>
  <si>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</si>
  <si>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</si>
  <si>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</si>
  <si>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</si>
  <si>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</si>
  <si>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</si>
  <si>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</si>
  <si>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</si>
  <si>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</si>
  <si>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</si>
  <si>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</si>
  <si>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</si>
  <si>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</si>
  <si>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</si>
  <si>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</si>
  <si>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</si>
  <si>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</si>
  <si>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</si>
  <si>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</si>
  <si>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</si>
  <si>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</si>
  <si>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</si>
  <si>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</si>
  <si>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</si>
  <si>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</si>
  <si>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</si>
  <si>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</si>
  <si>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</si>
  <si>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</si>
  <si>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</si>
  <si>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</si>
  <si>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</si>
  <si>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</si>
  <si>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</si>
  <si>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</si>
  <si>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</si>
  <si>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</si>
  <si>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</si>
  <si>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</si>
  <si>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</si>
  <si>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</si>
  <si>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</si>
  <si>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</si>
  <si>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</si>
  <si>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</si>
  <si>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</si>
  <si>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</si>
  <si>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</si>
  <si>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</si>
  <si>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</si>
  <si>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</si>
  <si>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</si>
  <si>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</si>
  <si>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</si>
  <si>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</si>
  <si>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</si>
  <si>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</si>
  <si>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</si>
  <si>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</si>
  <si>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</si>
  <si>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</si>
  <si>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</si>
  <si>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</si>
  <si>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</si>
  <si>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</si>
  <si>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</si>
  <si>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</si>
  <si>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</si>
  <si>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</si>
  <si>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</si>
  <si>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</si>
  <si>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</si>
  <si>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</si>
  <si>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</si>
  <si>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</si>
  <si>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</si>
  <si>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</si>
  <si>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</si>
  <si>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</si>
  <si>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</si>
  <si>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</si>
  <si>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</si>
  <si>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</si>
  <si>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</si>
  <si>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</si>
  <si>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</si>
  <si>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</si>
  <si>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</si>
  <si>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</si>
  <si>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</si>
  <si>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</si>
  <si>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</si>
  <si>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</si>
  <si>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</si>
  <si>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</si>
  <si>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</si>
  <si>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</si>
  <si>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</si>
  <si>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</si>
  <si>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</si>
  <si>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</si>
  <si>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</si>
  <si>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</si>
  <si>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</si>
  <si>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</si>
  <si>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</si>
  <si>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</si>
  <si>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</si>
  <si>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</si>
  <si>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</si>
  <si>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</si>
  <si>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</si>
  <si>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</si>
  <si>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</si>
  <si>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</si>
  <si>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</si>
  <si>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</si>
  <si>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</si>
  <si>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</si>
  <si>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</si>
  <si>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</si>
  <si>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</si>
  <si>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</si>
  <si>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</si>
  <si>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</si>
  <si>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</si>
  <si>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</si>
  <si>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</si>
  <si>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</si>
  <si>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</si>
  <si>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</si>
  <si>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</si>
  <si>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</si>
  <si>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</si>
  <si>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</si>
  <si>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</si>
  <si>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</si>
  <si>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</si>
  <si>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</si>
  <si>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</si>
  <si>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</si>
  <si>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</si>
  <si>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</si>
  <si>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</si>
  <si>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</si>
  <si>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</si>
  <si>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</si>
  <si>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</si>
  <si>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</si>
  <si>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</si>
  <si>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</si>
  <si>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</si>
  <si>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</si>
  <si>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</si>
  <si>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</si>
  <si>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</si>
  <si>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</si>
  <si>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</si>
  <si>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</si>
  <si>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</si>
  <si>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</si>
  <si>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</si>
  <si>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</si>
  <si>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</si>
  <si>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</si>
  <si>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</si>
  <si>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</si>
  <si>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</si>
  <si>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</si>
  <si>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</si>
  <si>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</si>
  <si>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</si>
  <si>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</si>
  <si>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</si>
  <si>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</si>
  <si>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</si>
  <si>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</si>
  <si>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</si>
  <si>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</si>
  <si>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</si>
  <si>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</si>
  <si>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</si>
  <si>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</si>
  <si>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</si>
  <si>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</si>
  <si>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</si>
  <si>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</si>
  <si>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</si>
  <si>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</si>
  <si>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</si>
  <si>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</si>
  <si>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</si>
  <si>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</si>
  <si>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</si>
  <si>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</si>
  <si>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</si>
  <si>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</si>
  <si>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</si>
  <si>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</si>
  <si>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</si>
  <si>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</si>
  <si>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</si>
  <si>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</si>
  <si>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</si>
  <si>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</si>
  <si>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</si>
  <si>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</si>
  <si>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</si>
  <si>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</si>
  <si>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</si>
  <si>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</si>
  <si>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</si>
  <si>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</si>
  <si>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</si>
  <si>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</si>
  <si>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</si>
  <si>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</si>
  <si>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</si>
  <si>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</si>
  <si>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</si>
  <si>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</si>
  <si>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</si>
  <si>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</si>
  <si>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</si>
  <si>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</si>
  <si>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</si>
  <si>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</si>
  <si>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</si>
  <si>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</si>
  <si>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</si>
  <si>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</si>
  <si>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</si>
  <si>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</si>
  <si>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</si>
  <si>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</si>
  <si>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</si>
  <si>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</si>
  <si>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</si>
  <si>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</si>
  <si>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</si>
  <si>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</si>
  <si>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</si>
  <si>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</si>
  <si>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</si>
  <si>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</si>
  <si>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</si>
  <si>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</si>
  <si>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</si>
  <si>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</si>
  <si>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</si>
  <si>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</si>
  <si>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</si>
  <si>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</si>
  <si>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</si>
  <si>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</si>
  <si>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</si>
  <si>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</si>
  <si>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</si>
  <si>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</si>
  <si>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</si>
  <si>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</si>
  <si>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</si>
  <si>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</si>
  <si>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</si>
  <si>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</si>
  <si>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</si>
  <si>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</si>
  <si>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</si>
  <si>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</si>
  <si>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</si>
  <si>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</si>
  <si>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</si>
  <si>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</si>
  <si>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</si>
  <si>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</si>
  <si>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</si>
  <si>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</si>
  <si>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</si>
  <si>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</si>
  <si>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</si>
  <si>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</si>
  <si>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</si>
  <si>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</si>
  <si>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</si>
  <si>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</si>
  <si>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</si>
  <si>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</si>
  <si>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</si>
  <si>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</si>
  <si>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</si>
  <si>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</si>
  <si>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</si>
  <si>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</si>
  <si>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</si>
  <si>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</si>
  <si>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</si>
  <si>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</si>
  <si>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</si>
  <si>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</si>
  <si>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</si>
  <si>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</si>
  <si>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</si>
  <si>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</si>
  <si>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</si>
  <si>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</si>
  <si>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</si>
  <si>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</si>
  <si>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</si>
  <si>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</si>
  <si>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</si>
  <si>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</si>
  <si>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</si>
  <si>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</si>
  <si>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</si>
  <si>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</si>
  <si>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</si>
  <si>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</si>
  <si>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</si>
  <si>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</si>
  <si>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</si>
  <si>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</si>
  <si>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</si>
  <si>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</si>
  <si>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</si>
  <si>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</si>
  <si>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</si>
  <si>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</si>
  <si>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</si>
  <si>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</si>
  <si>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</si>
  <si>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</si>
  <si>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</si>
  <si>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</si>
  <si>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</si>
  <si>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</si>
  <si>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</si>
  <si>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</si>
  <si>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</si>
  <si>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</si>
  <si>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</si>
  <si>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</si>
  <si>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</si>
  <si>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</si>
  <si>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</si>
  <si>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</si>
  <si>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</si>
  <si>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</si>
  <si>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</si>
  <si>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</si>
  <si>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</si>
  <si>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</si>
  <si>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</si>
  <si>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</si>
  <si>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</si>
  <si>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</si>
  <si>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</si>
  <si>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</si>
  <si>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</si>
  <si>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</si>
  <si>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</si>
  <si>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</si>
  <si>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</si>
  <si>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</si>
  <si>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</si>
  <si>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</si>
  <si>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</si>
  <si>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</si>
  <si>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</si>
  <si>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</si>
  <si>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</si>
  <si>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</si>
  <si>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</si>
  <si>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</si>
  <si>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</si>
  <si>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</si>
  <si>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</si>
  <si>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</si>
  <si>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</si>
  <si>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</si>
  <si>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</si>
  <si>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</si>
  <si>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</si>
  <si>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</si>
  <si>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</si>
  <si>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</si>
  <si>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</si>
  <si>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</si>
  <si>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</si>
  <si>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</si>
  <si>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</si>
  <si>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</si>
  <si>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</si>
  <si>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</si>
  <si>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</si>
  <si>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</si>
  <si>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</si>
  <si>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</si>
  <si>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</si>
  <si>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</si>
  <si>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</si>
  <si>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</si>
  <si>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</si>
  <si>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</si>
  <si>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</si>
  <si>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</si>
  <si>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</si>
  <si>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</si>
  <si>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</si>
  <si>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</si>
  <si>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</si>
  <si>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</si>
  <si>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</si>
  <si>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</si>
  <si>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</si>
  <si>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</si>
  <si>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</si>
  <si>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</si>
  <si>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</si>
  <si>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</si>
  <si>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</si>
  <si>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</si>
  <si>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</si>
  <si>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</si>
  <si>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</si>
  <si>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</si>
  <si>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</si>
  <si>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</si>
  <si>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</si>
  <si>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</si>
  <si>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</si>
  <si>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</si>
  <si>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</si>
  <si>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</si>
  <si>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</si>
  <si>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</si>
  <si>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</si>
  <si>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</si>
  <si>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</si>
  <si>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</si>
  <si>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</si>
  <si>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</si>
  <si>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</si>
  <si>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</si>
  <si>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</si>
  <si>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</si>
  <si>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</si>
  <si>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</si>
  <si>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</si>
  <si>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</si>
  <si>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</si>
  <si>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</si>
  <si>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</si>
  <si>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</si>
  <si>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</si>
  <si>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</si>
  <si>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</si>
  <si>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</si>
  <si>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</si>
  <si>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</si>
  <si>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</si>
  <si>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</si>
  <si>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</si>
  <si>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</si>
  <si>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</si>
  <si>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</si>
  <si>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</si>
  <si>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</si>
  <si>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</si>
  <si>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</si>
  <si>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</si>
  <si>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</si>
  <si>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</si>
  <si>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</si>
  <si>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</si>
  <si>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</si>
  <si>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</si>
  <si>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</si>
  <si>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</si>
  <si>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</si>
  <si>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</si>
  <si>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</si>
  <si>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</si>
  <si>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</si>
  <si>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</si>
  <si>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</si>
  <si>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</si>
  <si>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</si>
  <si>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</si>
  <si>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</si>
  <si>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</si>
  <si>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</si>
  <si>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</si>
  <si>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</si>
  <si>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</si>
  <si>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</si>
  <si>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</si>
  <si>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</si>
  <si>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</si>
  <si>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</si>
  <si>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</si>
  <si>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</si>
  <si>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</si>
  <si>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</si>
  <si>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</si>
  <si>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</si>
  <si>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</si>
  <si>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</si>
  <si>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</si>
  <si>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</si>
  <si>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</si>
  <si>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</si>
  <si>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</si>
  <si>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</si>
  <si>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</si>
  <si>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</si>
  <si>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</si>
  <si>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</si>
  <si>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</si>
  <si>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</si>
  <si>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</si>
  <si>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</si>
  <si>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</si>
  <si>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</si>
  <si>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</si>
  <si>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</si>
  <si>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</si>
  <si>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</si>
  <si>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</si>
  <si>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</si>
  <si>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</si>
  <si>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</si>
  <si>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</si>
  <si>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</si>
  <si>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</si>
  <si>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</si>
  <si>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</si>
  <si>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</si>
  <si>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</si>
  <si>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</si>
  <si>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</si>
  <si>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</si>
  <si>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</si>
  <si>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</si>
  <si>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</si>
  <si>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</si>
  <si>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</si>
  <si>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</si>
  <si>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</si>
  <si>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</si>
  <si>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</si>
  <si>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</si>
  <si>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</si>
  <si>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</si>
  <si>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</si>
  <si>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</si>
  <si>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</si>
  <si>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</si>
  <si>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</si>
  <si>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</si>
  <si>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</si>
  <si>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</si>
  <si>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</si>
  <si>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</si>
  <si>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</si>
  <si>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</si>
  <si>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</si>
  <si>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</si>
  <si>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</si>
  <si>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</si>
  <si>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</si>
  <si>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</si>
  <si>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</si>
  <si>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</si>
  <si>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</si>
  <si>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</si>
  <si>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</si>
  <si>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</si>
  <si>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</si>
  <si>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</si>
  <si>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</si>
  <si>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</si>
  <si>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</si>
  <si>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</si>
  <si>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</si>
  <si>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</si>
  <si>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</si>
  <si>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</si>
  <si>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</si>
  <si>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</si>
  <si>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</si>
  <si>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</si>
  <si>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</si>
  <si>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</si>
  <si>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</si>
  <si>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</si>
  <si>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</si>
  <si>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</si>
  <si>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</si>
  <si>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</si>
  <si>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</si>
  <si>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</si>
  <si>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</si>
  <si>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</si>
  <si>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</si>
  <si>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</si>
  <si>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</si>
  <si>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</si>
  <si>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</si>
  <si>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</si>
  <si>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</si>
  <si>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</si>
  <si>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</si>
  <si>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</si>
  <si>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</si>
  <si>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</si>
  <si>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</si>
  <si>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</si>
  <si>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</si>
  <si>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</si>
  <si>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</si>
  <si>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</si>
  <si>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</si>
  <si>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</si>
  <si>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</si>
  <si>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</si>
  <si>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</si>
  <si>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</si>
  <si>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</si>
  <si>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</si>
  <si>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</si>
  <si>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</si>
  <si>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</si>
  <si>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</si>
  <si>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</si>
  <si>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</si>
  <si>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</si>
  <si>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</si>
  <si>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</si>
  <si>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</si>
  <si>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</si>
  <si>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</si>
  <si>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</si>
  <si>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</si>
  <si>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</si>
  <si>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</si>
  <si>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</si>
  <si>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</si>
  <si>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</si>
  <si>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</si>
  <si>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</si>
  <si>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</si>
  <si>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</si>
  <si>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</si>
  <si>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</si>
  <si>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</si>
  <si>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</si>
  <si>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</si>
  <si>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</si>
  <si>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</si>
  <si>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</si>
  <si>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</si>
  <si>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</si>
  <si>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</si>
  <si>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</si>
  <si>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</si>
  <si>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</si>
  <si>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</si>
  <si>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</si>
  <si>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</si>
  <si>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</si>
  <si>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</si>
  <si>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</si>
  <si>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</si>
  <si>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</si>
  <si>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</si>
  <si>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</si>
  <si>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</si>
  <si>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</si>
  <si>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</si>
  <si>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</si>
  <si>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</si>
  <si>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</si>
  <si>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</si>
  <si>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</si>
  <si>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</si>
  <si>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</si>
  <si>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</si>
  <si>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</si>
  <si>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</si>
  <si>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</si>
  <si>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</si>
  <si>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</si>
  <si>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</si>
  <si>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</si>
  <si>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</si>
  <si>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</si>
  <si>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</si>
  <si>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</si>
  <si>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</si>
  <si>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</si>
  <si>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</si>
  <si>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</si>
  <si>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</si>
  <si>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</si>
  <si>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</si>
  <si>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</si>
  <si>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</si>
  <si>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</si>
  <si>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</si>
  <si>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</si>
  <si>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</si>
  <si>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</si>
  <si>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</si>
  <si>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</si>
  <si>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</si>
  <si>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</si>
  <si>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</si>
  <si>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</si>
  <si>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</si>
  <si>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</si>
  <si>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</si>
  <si>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</si>
  <si>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</si>
  <si>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</si>
  <si>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</si>
  <si>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</si>
  <si>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</si>
  <si>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</si>
  <si>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</si>
  <si>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</si>
  <si>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</si>
  <si>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</si>
  <si>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</si>
  <si>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</si>
  <si>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</si>
  <si>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</si>
  <si>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</si>
  <si>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</si>
  <si>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</si>
  <si>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</si>
  <si>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</si>
  <si>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</si>
  <si>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</si>
  <si>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</si>
  <si>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</si>
  <si>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</si>
  <si>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</si>
  <si>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</si>
  <si>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</si>
  <si>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</si>
  <si>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</si>
  <si>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</si>
  <si>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</si>
  <si>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</si>
  <si>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</si>
  <si>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</si>
  <si>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</si>
  <si>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</si>
  <si>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</si>
  <si>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</si>
  <si>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</si>
  <si>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</si>
  <si>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</si>
  <si>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</si>
  <si>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</si>
  <si>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</si>
  <si>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</si>
  <si>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</si>
  <si>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</si>
  <si>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</si>
  <si>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</si>
  <si>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</si>
  <si>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</si>
  <si>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</si>
  <si>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</si>
  <si>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</si>
  <si>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</si>
  <si>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</si>
  <si>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</si>
  <si>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</si>
  <si>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</si>
  <si>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</si>
  <si>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</si>
  <si>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</si>
  <si>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</si>
  <si>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</si>
  <si>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</si>
  <si>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</si>
  <si>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</si>
  <si>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</si>
  <si>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</si>
  <si>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</si>
  <si>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</si>
  <si>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</si>
  <si>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</si>
  <si>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</si>
  <si>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</si>
  <si>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</si>
  <si>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</si>
  <si>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</si>
  <si>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</si>
  <si>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</si>
  <si>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</si>
  <si>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</si>
  <si>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</si>
  <si>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</si>
  <si>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</si>
  <si>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</si>
  <si>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</si>
  <si>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</si>
  <si>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</si>
  <si>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</si>
  <si>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</si>
  <si>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</si>
  <si>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</si>
  <si>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</si>
  <si>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</si>
  <si>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</si>
  <si>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</si>
  <si>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</si>
  <si>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</si>
  <si>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</si>
  <si>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</si>
  <si>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</si>
  <si>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</si>
  <si>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</si>
  <si>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</si>
  <si>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</si>
  <si>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</si>
  <si>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</si>
  <si>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</si>
  <si>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</si>
  <si>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</si>
  <si>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</si>
  <si>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</si>
  <si>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</si>
  <si>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</si>
  <si>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</si>
  <si>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</si>
  <si>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</si>
  <si>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</si>
  <si>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</si>
  <si>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</si>
  <si>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</si>
  <si>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</si>
  <si>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</si>
  <si>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</si>
  <si>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</si>
  <si>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</si>
  <si>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</si>
  <si>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</si>
  <si>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</si>
  <si>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</si>
  <si>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</si>
  <si>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</si>
  <si>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</si>
  <si>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</si>
  <si>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</si>
  <si>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</si>
  <si>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</si>
  <si>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</si>
  <si>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</si>
  <si>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</si>
  <si>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</si>
  <si>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</si>
  <si>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</si>
  <si>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</si>
  <si>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</si>
  <si>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</si>
  <si>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</si>
  <si>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</si>
  <si>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</si>
  <si>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</si>
  <si>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</si>
  <si>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</si>
  <si>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</si>
  <si>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</si>
  <si>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</si>
  <si>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</si>
  <si>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</si>
  <si>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</si>
  <si>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</si>
  <si>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</si>
  <si>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</si>
  <si>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</si>
  <si>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</si>
  <si>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</si>
  <si>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</si>
  <si>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</si>
  <si>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</si>
  <si>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</si>
  <si>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</si>
  <si>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</si>
  <si>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</si>
  <si>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</si>
  <si>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</si>
  <si>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</si>
  <si>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</si>
  <si>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</si>
  <si>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</si>
  <si>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</si>
  <si>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</si>
  <si>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</si>
  <si>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</si>
  <si>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</si>
  <si>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</si>
  <si>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</si>
  <si>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</si>
  <si>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</si>
  <si>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</si>
  <si>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</si>
  <si>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</si>
  <si>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</si>
  <si>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</si>
  <si>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</si>
  <si>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</si>
  <si>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</si>
  <si>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</si>
  <si>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</si>
  <si>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</si>
  <si>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</si>
  <si>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</si>
  <si>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</si>
  <si>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</si>
  <si>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</si>
  <si>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</si>
  <si>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</si>
  <si>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</si>
  <si>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</si>
  <si>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</si>
  <si>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</si>
  <si>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</si>
  <si>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</si>
  <si>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</si>
  <si>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</si>
  <si>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</si>
  <si>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</si>
  <si>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</si>
  <si>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</si>
  <si>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</si>
  <si>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</si>
  <si>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</si>
  <si>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</si>
  <si>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</si>
  <si>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</si>
  <si>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</si>
  <si>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</si>
  <si>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</si>
  <si>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</si>
  <si>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</si>
  <si>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</si>
  <si>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</si>
  <si>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</si>
  <si>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</si>
  <si>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</si>
  <si>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</si>
  <si>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</si>
  <si>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</si>
  <si>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</si>
  <si>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</si>
  <si>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</si>
  <si>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</si>
  <si>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</si>
  <si>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</si>
  <si>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</si>
  <si>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</si>
  <si>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</si>
  <si>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</si>
  <si>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</si>
  <si>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</si>
  <si>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</si>
  <si>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</si>
  <si>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</si>
  <si>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</si>
  <si>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</si>
  <si>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</si>
  <si>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</si>
  <si>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</si>
  <si>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</si>
  <si>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</si>
  <si>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</si>
  <si>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</si>
  <si>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</si>
  <si>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</si>
  <si>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</si>
  <si>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</si>
  <si>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</si>
  <si>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</si>
  <si>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</si>
  <si>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</si>
  <si>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</si>
  <si>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</si>
  <si>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</si>
  <si>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</si>
  <si>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</si>
  <si>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</si>
  <si>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</si>
  <si>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</si>
  <si>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</si>
  <si>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</si>
  <si>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</si>
  <si>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</si>
  <si>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</si>
  <si>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</si>
  <si>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</si>
  <si>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</si>
  <si>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</si>
  <si>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</si>
  <si>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</si>
  <si>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</si>
  <si>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</si>
  <si>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</si>
  <si>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</si>
  <si>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</si>
  <si>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</si>
  <si>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</si>
  <si>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</si>
  <si>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</si>
  <si>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</si>
  <si>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</si>
  <si>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</si>
  <si>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</si>
  <si>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</si>
  <si>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</si>
  <si>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</si>
  <si>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</si>
  <si>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</si>
  <si>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</si>
  <si>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</si>
  <si>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</si>
  <si>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</si>
  <si>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</si>
  <si>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</si>
  <si>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</si>
  <si>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</si>
  <si>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</si>
  <si>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</si>
  <si>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</si>
  <si>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</si>
  <si>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</si>
  <si>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</si>
  <si>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</si>
  <si>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</si>
  <si>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</si>
  <si>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</si>
  <si>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</si>
  <si>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</si>
  <si>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</si>
  <si>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</si>
  <si>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</si>
  <si>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</si>
  <si>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</si>
  <si>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</si>
  <si>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</si>
  <si>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</si>
  <si>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</si>
  <si>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</si>
  <si>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</si>
  <si>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</si>
  <si>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</si>
  <si>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</si>
  <si>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</si>
  <si>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</si>
  <si>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</si>
  <si>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</si>
  <si>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</si>
  <si>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</si>
  <si>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</si>
  <si>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</si>
  <si>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</si>
  <si>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</si>
  <si>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</si>
  <si>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</si>
  <si>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</si>
  <si>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</si>
  <si>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</si>
  <si>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</si>
  <si>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</si>
  <si>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</si>
  <si>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</si>
  <si>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</si>
  <si>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</si>
  <si>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</si>
  <si>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</si>
  <si>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</si>
  <si>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</si>
  <si>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</si>
  <si>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</si>
  <si>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</si>
  <si>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</si>
  <si>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</si>
  <si>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</si>
  <si>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</si>
  <si>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</si>
  <si>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</si>
  <si>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</si>
  <si>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</si>
  <si>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</si>
  <si>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</si>
  <si>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</si>
  <si>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</si>
  <si>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</si>
  <si>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</si>
  <si>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</si>
  <si>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</si>
  <si>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</si>
  <si>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</si>
  <si>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</si>
  <si>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</si>
  <si>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</si>
  <si>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</si>
  <si>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</si>
  <si>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</si>
  <si>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</si>
  <si>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</si>
  <si>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</si>
  <si>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</si>
  <si>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</si>
  <si>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</si>
  <si>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</si>
  <si>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</si>
  <si>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</si>
  <si>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</si>
  <si>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</si>
  <si>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</si>
  <si>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</si>
  <si>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</si>
  <si>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</si>
  <si>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</si>
  <si>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</si>
  <si>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</si>
  <si>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</si>
  <si>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</si>
  <si>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</si>
  <si>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</si>
  <si>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</si>
  <si>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</si>
  <si>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</si>
  <si>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</si>
  <si>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</si>
  <si>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</si>
  <si>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</si>
  <si>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</si>
  <si>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</si>
  <si>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</si>
  <si>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</si>
  <si>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</si>
  <si>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</si>
  <si>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</si>
  <si>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</si>
  <si>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</si>
  <si>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</si>
  <si>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</si>
  <si>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</si>
  <si>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</si>
  <si>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</si>
  <si>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</si>
  <si>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</si>
  <si>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</si>
  <si>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</si>
  <si>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</si>
  <si>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</si>
  <si>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</si>
  <si>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</si>
  <si>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</si>
  <si>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</si>
  <si>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</si>
  <si>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</si>
  <si>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</si>
  <si>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</si>
  <si>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</si>
  <si>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</si>
  <si>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</si>
  <si>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</si>
  <si>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</si>
  <si>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</si>
  <si>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</si>
  <si>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</si>
  <si>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</si>
  <si>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</si>
  <si>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</si>
  <si>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</si>
  <si>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</si>
  <si>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</si>
  <si>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</si>
  <si>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</si>
  <si>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</si>
  <si>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</si>
  <si>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</si>
  <si>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</si>
  <si>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</si>
  <si>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</si>
  <si>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</si>
  <si>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</si>
  <si>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</si>
  <si>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</si>
  <si>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</si>
  <si>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</si>
  <si>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</si>
  <si>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</si>
  <si>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</si>
  <si>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</si>
  <si>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</si>
  <si>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</si>
  <si>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</si>
  <si>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</si>
  <si>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</si>
  <si>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</si>
  <si>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</si>
  <si>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</si>
  <si>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</si>
  <si>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</si>
  <si>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</si>
  <si>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</si>
  <si>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</si>
  <si>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</si>
  <si>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</si>
  <si>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</si>
  <si>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</si>
  <si>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</si>
  <si>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</si>
  <si>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</si>
  <si>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</si>
  <si>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</si>
  <si>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</si>
  <si>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</si>
  <si>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</si>
  <si>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</si>
  <si>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</si>
  <si>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</si>
  <si>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</si>
  <si>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</si>
  <si>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</si>
  <si>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</si>
  <si>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</si>
  <si>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</si>
  <si>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</si>
  <si>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</si>
  <si>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</si>
  <si>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</si>
  <si>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</si>
  <si>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</si>
  <si>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</si>
  <si>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</si>
  <si>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</si>
  <si>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</si>
  <si>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</si>
  <si>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</si>
  <si>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</si>
  <si>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</si>
  <si>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</si>
  <si>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</si>
  <si>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</si>
  <si>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</si>
  <si>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</si>
  <si>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</si>
  <si>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</si>
  <si>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</si>
  <si>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</si>
  <si>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</si>
  <si>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</si>
  <si>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</si>
  <si>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</si>
  <si>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</si>
  <si>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</si>
  <si>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</si>
  <si>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</si>
  <si>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</si>
  <si>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</si>
  <si>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</si>
  <si>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</si>
  <si>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</si>
  <si>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</si>
  <si>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</si>
  <si>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</si>
  <si>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</si>
  <si>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</si>
  <si>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</si>
  <si>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</si>
  <si>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</si>
  <si>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</si>
  <si>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</si>
  <si>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</si>
  <si>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</si>
  <si>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</si>
  <si>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</si>
  <si>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</si>
  <si>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</si>
  <si>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</si>
  <si>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</si>
  <si>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</si>
  <si>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</si>
  <si>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</si>
  <si>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</si>
  <si>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</si>
  <si>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</si>
  <si>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</si>
  <si>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</si>
  <si>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</si>
  <si>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</si>
  <si>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</si>
  <si>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</si>
  <si>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</si>
  <si>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</si>
  <si>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</si>
  <si>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</si>
  <si>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</si>
  <si>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</si>
  <si>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</si>
  <si>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</si>
  <si>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</si>
  <si>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</si>
  <si>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</si>
  <si>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</si>
  <si>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</si>
  <si>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</si>
  <si>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</si>
  <si>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</si>
  <si>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</si>
  <si>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</si>
  <si>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</si>
  <si>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</si>
  <si>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</si>
  <si>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</si>
  <si>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</si>
  <si>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</si>
  <si>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</si>
  <si>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</si>
  <si>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</si>
  <si>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</si>
  <si>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</si>
  <si>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</si>
  <si>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</si>
  <si>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</si>
  <si>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</si>
  <si>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</si>
  <si>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</si>
  <si>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</si>
  <si>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</si>
  <si>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</si>
  <si>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</si>
  <si>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</si>
  <si>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</si>
  <si>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</si>
  <si>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</si>
  <si>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</si>
  <si>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</si>
  <si>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</si>
  <si>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</si>
  <si>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</si>
  <si>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</si>
  <si>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</si>
  <si>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</si>
  <si>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</si>
  <si>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</si>
  <si>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</si>
  <si>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</si>
  <si>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</si>
  <si>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</si>
  <si>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</si>
  <si>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</si>
  <si>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</si>
  <si>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</si>
  <si>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</si>
  <si>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</si>
  <si>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</si>
  <si>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</si>
  <si>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</si>
  <si>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</si>
  <si>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</si>
  <si>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</si>
  <si>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</si>
  <si>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</si>
  <si>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</si>
  <si>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</si>
  <si>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</si>
  <si>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</si>
  <si>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</si>
  <si>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</si>
  <si>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</si>
  <si>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</si>
  <si>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</si>
  <si>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</si>
  <si>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</si>
  <si>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</si>
  <si>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</si>
  <si>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</si>
  <si>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</si>
  <si>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</si>
  <si>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</si>
  <si>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</si>
  <si>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</si>
  <si>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</si>
  <si>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</si>
  <si>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</si>
  <si>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</si>
  <si>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</si>
  <si>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</si>
  <si>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</si>
  <si>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</si>
  <si>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</si>
  <si>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</si>
  <si>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</si>
  <si>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</si>
  <si>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</si>
  <si>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</si>
  <si>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</si>
  <si>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</si>
  <si>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</si>
  <si>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</si>
  <si>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</si>
  <si>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</si>
  <si>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</si>
  <si>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</si>
  <si>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</si>
  <si>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</si>
  <si>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</si>
  <si>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</si>
  <si>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</si>
  <si>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</si>
  <si>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</si>
  <si>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</si>
  <si>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</si>
  <si>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</si>
  <si>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</si>
  <si>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</si>
  <si>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</si>
  <si>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</si>
  <si>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</si>
  <si>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</si>
  <si>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</si>
  <si>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</si>
  <si>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</si>
  <si>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</si>
  <si>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</si>
  <si>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</si>
  <si>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</si>
  <si>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</si>
  <si>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</si>
  <si>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</si>
  <si>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</si>
  <si>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</si>
  <si>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</si>
  <si>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</si>
  <si>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</si>
  <si>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</si>
  <si>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</si>
  <si>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</si>
  <si>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</si>
  <si>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</si>
  <si>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</si>
  <si>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</si>
  <si>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</si>
  <si>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</si>
  <si>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</si>
  <si>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</si>
  <si>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</si>
  <si>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</si>
  <si>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</si>
  <si>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</si>
  <si>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</si>
  <si>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</si>
  <si>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</si>
  <si>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</si>
  <si>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</si>
  <si>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</si>
  <si>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</si>
  <si>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</si>
  <si>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</si>
  <si>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</si>
  <si>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</si>
  <si>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</si>
  <si>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</si>
  <si>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</si>
  <si>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</si>
  <si>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</si>
  <si>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</si>
  <si>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</si>
  <si>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</si>
  <si>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</si>
  <si>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</si>
  <si>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</si>
  <si>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</si>
  <si>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</si>
  <si>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</si>
  <si>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</si>
  <si>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</si>
  <si>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</si>
  <si>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</si>
  <si>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</si>
  <si>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</si>
  <si>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</si>
  <si>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</si>
  <si>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</si>
  <si>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</si>
  <si>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</si>
  <si>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</si>
  <si>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</si>
  <si>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</si>
  <si>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</si>
  <si>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</si>
  <si>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</si>
  <si>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</si>
  <si>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</si>
  <si>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</si>
  <si>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</si>
  <si>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</si>
  <si>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</si>
  <si>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</si>
  <si>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</si>
  <si>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</si>
  <si>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</si>
  <si>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</si>
  <si>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</si>
  <si>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</si>
  <si>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</si>
  <si>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</si>
  <si>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</si>
  <si>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</si>
  <si>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</si>
  <si>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</si>
  <si>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</si>
  <si>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</si>
  <si>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</si>
  <si>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</si>
  <si>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</si>
  <si>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</si>
  <si>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</si>
  <si>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</si>
  <si>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</si>
  <si>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</si>
  <si>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</si>
  <si>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</si>
  <si>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</si>
  <si>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</si>
  <si>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</si>
  <si>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</si>
  <si>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</si>
  <si>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</si>
  <si>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</si>
  <si>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</si>
  <si>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</si>
  <si>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</si>
  <si>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</si>
  <si>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</si>
  <si>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</si>
  <si>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</si>
  <si>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</si>
  <si>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</si>
  <si>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</si>
  <si>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</si>
  <si>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</si>
  <si>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</si>
  <si>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</si>
  <si>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</si>
  <si>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</si>
  <si>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</si>
  <si>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</si>
  <si>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</si>
  <si>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</si>
  <si>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</si>
  <si>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</si>
  <si>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</si>
  <si>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</si>
  <si>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</si>
  <si>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</si>
  <si>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</si>
  <si>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</si>
  <si>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</si>
  <si>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</si>
  <si>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</si>
  <si>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</si>
  <si>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</si>
  <si>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</si>
  <si>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</si>
  <si>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</si>
  <si>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</si>
  <si>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</si>
  <si>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</si>
  <si>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</si>
  <si>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</si>
  <si>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</si>
  <si>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</si>
  <si>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</si>
  <si>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</si>
  <si>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</si>
  <si>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</si>
  <si>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</si>
  <si>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</si>
  <si>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</si>
  <si>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</si>
  <si>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</si>
  <si>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</si>
  <si>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</si>
  <si>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</si>
  <si>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</si>
  <si>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</si>
  <si>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</si>
  <si>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</si>
  <si>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</si>
  <si>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</si>
  <si>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</si>
  <si>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</si>
  <si>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</si>
  <si>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</si>
  <si>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</si>
  <si>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</si>
  <si>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</si>
  <si>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</si>
  <si>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</si>
  <si>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</si>
  <si>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</si>
  <si>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</si>
  <si>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</si>
  <si>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</si>
  <si>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</si>
  <si>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</si>
  <si>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</si>
  <si>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</si>
  <si>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</si>
  <si>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</si>
  <si>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</si>
  <si>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</si>
  <si>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</si>
  <si>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</si>
  <si>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</si>
  <si>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</si>
  <si>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</si>
  <si>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</si>
  <si>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</si>
  <si>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</si>
  <si>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</si>
  <si>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</si>
  <si>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</si>
  <si>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</si>
  <si>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</si>
  <si>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</si>
  <si>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</si>
  <si>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</si>
  <si>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</si>
  <si>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</si>
  <si>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</si>
  <si>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</si>
  <si>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</si>
  <si>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</si>
  <si>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</si>
  <si>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</si>
  <si>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</si>
  <si>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</si>
  <si>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</si>
  <si>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</si>
  <si>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</si>
  <si>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</si>
  <si>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</si>
  <si>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</si>
  <si>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</si>
  <si>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</si>
  <si>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</si>
  <si>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</si>
  <si>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</si>
  <si>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</si>
  <si>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</si>
  <si>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</si>
  <si>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</si>
  <si>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</si>
  <si>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</si>
  <si>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</si>
  <si>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</si>
  <si>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</si>
  <si>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</si>
  <si>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</si>
  <si>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</si>
  <si>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</si>
  <si>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</si>
  <si>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</si>
  <si>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</si>
  <si>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</si>
  <si>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</si>
  <si>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</si>
  <si>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</si>
  <si>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</si>
  <si>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</si>
  <si>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</si>
  <si>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</si>
  <si>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</si>
  <si>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</si>
  <si>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</si>
  <si>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</si>
  <si>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</si>
  <si>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</si>
  <si>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</si>
  <si>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</si>
  <si>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</si>
  <si>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</si>
  <si>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</si>
  <si>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</si>
  <si>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</si>
  <si>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</si>
  <si>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</si>
  <si>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</si>
  <si>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</si>
  <si>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</si>
  <si>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</si>
  <si>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</si>
  <si>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</si>
  <si>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</si>
  <si>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</si>
  <si>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</si>
  <si>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</si>
  <si>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</si>
  <si>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</si>
  <si>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</si>
  <si>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</si>
  <si>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</si>
  <si>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</si>
  <si>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</si>
  <si>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</si>
  <si>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</si>
  <si>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</si>
  <si>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</si>
  <si>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</si>
  <si>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</si>
  <si>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</si>
  <si>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</si>
  <si>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</si>
  <si>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</si>
  <si>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</si>
  <si>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</si>
  <si>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</si>
  <si>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</si>
  <si>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</si>
  <si>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</si>
  <si>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</si>
  <si>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</si>
  <si>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</si>
  <si>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</si>
  <si>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</si>
  <si>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</si>
  <si>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</si>
  <si>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</si>
  <si>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</si>
  <si>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</si>
  <si>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</si>
  <si>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</si>
  <si>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</si>
  <si>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</si>
  <si>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</si>
  <si>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</si>
  <si>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</si>
  <si>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</si>
  <si>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</si>
  <si>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</si>
  <si>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</si>
  <si>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</si>
  <si>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</si>
  <si>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</si>
  <si>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</si>
  <si>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</si>
  <si>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</si>
  <si>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</si>
  <si>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</si>
  <si>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</si>
  <si>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</si>
  <si>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</si>
  <si>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</si>
  <si>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</si>
  <si>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</si>
  <si>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</si>
  <si>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</si>
  <si>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</si>
  <si>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</si>
  <si>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</si>
  <si>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</si>
  <si>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</si>
  <si>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</si>
  <si>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</si>
  <si>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</si>
  <si>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</si>
  <si>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</si>
  <si>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</si>
  <si>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</si>
  <si>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</si>
  <si>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</si>
  <si>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</si>
  <si>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</si>
  <si>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</si>
  <si>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</si>
  <si>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</si>
  <si>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</si>
  <si>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</si>
  <si>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</si>
  <si>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</si>
  <si>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</si>
  <si>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</si>
  <si>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</si>
  <si>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</si>
  <si>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</si>
  <si>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</si>
  <si>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</si>
  <si>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</si>
  <si>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</si>
  <si>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</si>
  <si>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</si>
  <si>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</si>
  <si>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</si>
  <si>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</si>
  <si>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</si>
  <si>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</si>
  <si>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</si>
  <si>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</si>
  <si>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</si>
  <si>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</si>
  <si>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</si>
  <si>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</si>
  <si>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</si>
  <si>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</si>
  <si>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</si>
  <si>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</si>
  <si>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</si>
  <si>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</si>
  <si>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</si>
  <si>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</si>
  <si>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</si>
  <si>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</si>
  <si>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</si>
  <si>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</si>
  <si>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</si>
  <si>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</si>
  <si>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</si>
  <si>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</si>
  <si>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</si>
  <si>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</si>
  <si>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</si>
  <si>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</si>
  <si>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</si>
  <si>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</si>
  <si>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</si>
  <si>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</si>
  <si>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</si>
  <si>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</si>
  <si>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</si>
  <si>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</si>
  <si>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</si>
  <si>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</si>
  <si>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</si>
  <si>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</si>
  <si>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</si>
  <si>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</si>
  <si>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</si>
  <si>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</si>
  <si>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</si>
  <si>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</si>
  <si>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</si>
  <si>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</si>
  <si>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</si>
  <si>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</si>
  <si>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</si>
  <si>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</si>
  <si>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</si>
  <si>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</si>
  <si>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</si>
  <si>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</si>
  <si>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</si>
  <si>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</si>
  <si>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</si>
  <si>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</si>
  <si>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</si>
  <si>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</si>
  <si>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</si>
  <si>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</si>
  <si>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</si>
  <si>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</si>
  <si>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</si>
  <si>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</si>
  <si>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</si>
  <si>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</si>
  <si>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</si>
  <si>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</si>
  <si>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</si>
  <si>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</si>
  <si>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</si>
  <si>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</si>
  <si>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</si>
  <si>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</si>
  <si>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</si>
  <si>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</si>
  <si>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</si>
  <si>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</si>
  <si>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</si>
  <si>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</si>
  <si>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</si>
  <si>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</si>
  <si>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</si>
  <si>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</si>
  <si>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</si>
  <si>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</si>
  <si>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</si>
  <si>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</si>
  <si>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</si>
  <si>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</si>
  <si>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</si>
  <si>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</si>
  <si>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</si>
  <si>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</si>
  <si>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</si>
  <si>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</si>
  <si>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</si>
  <si>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</si>
  <si>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</si>
  <si>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</si>
  <si>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</si>
  <si>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</si>
  <si>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</si>
  <si>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</si>
  <si>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</si>
  <si>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</si>
  <si>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</si>
  <si>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</si>
  <si>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</si>
  <si>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</si>
  <si>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</si>
  <si>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</si>
  <si>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</si>
  <si>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</si>
  <si>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</si>
  <si>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</si>
  <si>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</si>
  <si>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</si>
  <si>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</si>
  <si>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</si>
  <si>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</si>
  <si>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</si>
  <si>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</si>
  <si>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</si>
  <si>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</si>
  <si>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</si>
  <si>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</si>
  <si>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</si>
  <si>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</si>
  <si>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</si>
  <si>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</si>
  <si>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</si>
  <si>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</si>
  <si>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</si>
  <si>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</si>
  <si>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</si>
  <si>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</si>
  <si>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</si>
  <si>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</si>
  <si>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</si>
  <si>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</si>
  <si>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</si>
  <si>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</si>
  <si>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</si>
  <si>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</si>
  <si>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</si>
  <si>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</si>
  <si>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</si>
  <si>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</si>
  <si>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</si>
  <si>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</si>
  <si>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</si>
  <si>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</si>
  <si>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</si>
  <si>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</si>
  <si>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</si>
  <si>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</si>
  <si>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</si>
  <si>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</si>
  <si>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</si>
  <si>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</si>
  <si>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</si>
  <si>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</si>
  <si>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</si>
  <si>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</si>
  <si>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</si>
  <si>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</si>
  <si>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</si>
  <si>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</si>
  <si>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</si>
  <si>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</si>
  <si>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</si>
  <si>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</si>
  <si>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</si>
  <si>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</si>
  <si>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</si>
  <si>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</si>
  <si>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</si>
  <si>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</si>
  <si>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</si>
  <si>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</si>
  <si>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</si>
  <si>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</si>
  <si>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</si>
  <si>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</si>
  <si>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</si>
  <si>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</si>
  <si>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</si>
  <si>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</si>
  <si>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</si>
  <si>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</si>
  <si>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</si>
  <si>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</si>
  <si>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</si>
  <si>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</si>
  <si>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</si>
  <si>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</si>
  <si>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</si>
  <si>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</si>
  <si>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</si>
  <si>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</si>
  <si>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</si>
  <si>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</si>
  <si>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</si>
  <si>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</si>
  <si>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</si>
  <si>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</si>
  <si>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</si>
  <si>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</si>
  <si>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</si>
  <si>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</si>
  <si>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</si>
  <si>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</si>
  <si>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</si>
  <si>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</si>
  <si>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</si>
  <si>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</si>
  <si>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</si>
  <si>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</si>
  <si>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</si>
  <si>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</si>
  <si>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</si>
  <si>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</si>
  <si>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</si>
  <si>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</si>
  <si>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</si>
  <si>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</si>
  <si>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</si>
  <si>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</si>
  <si>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</si>
  <si>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</si>
  <si>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</si>
  <si>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</si>
  <si>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</si>
  <si>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</si>
  <si>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</si>
  <si>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</si>
  <si>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</si>
  <si>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</si>
  <si>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</si>
  <si>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</si>
  <si>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</si>
  <si>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</si>
  <si>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</si>
  <si>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</si>
  <si>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</si>
  <si>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</si>
  <si>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</si>
  <si>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</si>
  <si>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</si>
  <si>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</si>
  <si>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</si>
  <si>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</si>
  <si>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</si>
  <si>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</si>
  <si>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</si>
  <si>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</si>
  <si>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</si>
  <si>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</si>
  <si>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</si>
  <si>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</si>
  <si>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</si>
  <si>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</si>
  <si>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</si>
  <si>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</si>
  <si>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</si>
  <si>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</si>
  <si>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</si>
  <si>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</si>
  <si>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</si>
  <si>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</si>
  <si>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</si>
  <si>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</si>
  <si>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</si>
  <si>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</si>
  <si>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</si>
  <si>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</si>
  <si>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</si>
  <si>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</si>
  <si>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</si>
  <si>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</si>
  <si>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</si>
  <si>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</si>
  <si>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</si>
  <si>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</si>
  <si>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</si>
  <si>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</si>
  <si>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</si>
  <si>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</si>
  <si>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</si>
  <si>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</si>
  <si>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</si>
  <si>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</si>
  <si>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</si>
  <si>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</si>
  <si>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</si>
  <si>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</si>
  <si>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</si>
  <si>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</si>
  <si>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</si>
  <si>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</si>
  <si>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</si>
  <si>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</si>
  <si>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</si>
  <si>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</si>
  <si>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</si>
  <si>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</si>
  <si>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</si>
  <si>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</si>
  <si>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</si>
  <si>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</si>
  <si>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</si>
  <si>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</si>
  <si>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</si>
  <si>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</si>
  <si>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</si>
  <si>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</si>
  <si>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</si>
  <si>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</si>
  <si>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</si>
  <si>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</si>
  <si>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</si>
  <si>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</si>
  <si>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</si>
  <si>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</si>
  <si>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</si>
  <si>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</si>
  <si>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</si>
  <si>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</si>
  <si>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</si>
  <si>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</si>
  <si>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</si>
  <si>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</si>
  <si>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</si>
  <si>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</si>
  <si>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</si>
  <si>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</si>
  <si>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</si>
  <si>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</si>
  <si>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</si>
  <si>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</si>
  <si>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</si>
  <si>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</si>
  <si>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</si>
  <si>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</si>
  <si>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</si>
  <si>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</si>
  <si>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</si>
  <si>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</si>
  <si>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</si>
  <si>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</si>
  <si>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</si>
  <si>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</si>
  <si>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</si>
  <si>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</si>
  <si>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</si>
  <si>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</si>
  <si>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</si>
  <si>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</si>
  <si>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</si>
  <si>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</si>
  <si>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</si>
  <si>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</si>
  <si>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</si>
  <si>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</si>
  <si>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</si>
  <si>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</si>
  <si>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</si>
  <si>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</si>
  <si>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</si>
  <si>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</si>
  <si>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</si>
  <si>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</si>
  <si>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</si>
  <si>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</si>
  <si>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</si>
  <si>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</si>
  <si>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</si>
  <si>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</si>
  <si>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</si>
  <si>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</si>
  <si>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</si>
  <si>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</si>
  <si>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</si>
  <si>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</si>
  <si>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</si>
  <si>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</si>
  <si>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</si>
  <si>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</si>
  <si>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</si>
  <si>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</si>
  <si>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</si>
  <si>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</si>
  <si>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</si>
  <si>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</si>
  <si>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</si>
  <si>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</si>
  <si>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</si>
  <si>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</si>
  <si>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</si>
  <si>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</si>
  <si>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</si>
  <si>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</si>
  <si>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</si>
  <si>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</si>
  <si>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</si>
  <si>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</si>
  <si>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</si>
  <si>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</si>
  <si>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</si>
  <si>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</si>
  <si>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</si>
  <si>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</si>
  <si>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</si>
  <si>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</si>
  <si>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</si>
  <si>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</si>
  <si>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</si>
  <si>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</si>
  <si>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</si>
  <si>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</si>
  <si>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</si>
  <si>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</si>
  <si>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</si>
  <si>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</si>
  <si>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</si>
  <si>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</si>
  <si>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</si>
  <si>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</si>
  <si>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</si>
  <si>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</si>
  <si>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</si>
  <si>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</si>
  <si>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</si>
  <si>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</si>
  <si>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</si>
  <si>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</si>
  <si>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</si>
  <si>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</si>
  <si>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</si>
  <si>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</si>
  <si>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</si>
  <si>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</si>
  <si>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</si>
  <si>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</si>
  <si>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</si>
  <si>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</si>
  <si>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</si>
  <si>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</si>
  <si>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</si>
  <si>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</si>
  <si>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</si>
  <si>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</si>
  <si>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</si>
  <si>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</si>
  <si>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</si>
  <si>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</si>
  <si>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</si>
  <si>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</si>
  <si>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</si>
  <si>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</si>
  <si>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</si>
  <si>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</si>
  <si>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</si>
  <si>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</si>
  <si>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</si>
  <si>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</si>
  <si>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</si>
  <si>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</si>
  <si>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</si>
  <si>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</si>
  <si>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</si>
  <si>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</si>
  <si>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</si>
  <si>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</si>
  <si>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</si>
  <si>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</si>
  <si>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</si>
  <si>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</si>
  <si>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</si>
  <si>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</si>
  <si>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</si>
  <si>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</si>
  <si>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</si>
  <si>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</si>
  <si>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</si>
  <si>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</si>
  <si>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</si>
  <si>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</si>
  <si>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</si>
  <si>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</si>
  <si>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</si>
  <si>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</si>
  <si>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</si>
  <si>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</si>
  <si>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</si>
  <si>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</si>
  <si>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</si>
  <si>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</si>
  <si>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</si>
  <si>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</si>
  <si>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</si>
  <si>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</si>
  <si>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</si>
  <si>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</si>
  <si>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</si>
  <si>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</si>
  <si>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</si>
  <si>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</si>
  <si>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</si>
  <si>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</si>
  <si>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</si>
  <si>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</si>
  <si>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</si>
  <si>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</si>
  <si>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</si>
  <si>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</si>
  <si>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</si>
  <si>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</si>
  <si>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</si>
  <si>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</si>
  <si>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</si>
  <si>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</si>
  <si>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</si>
  <si>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</si>
  <si>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</si>
  <si>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</si>
  <si>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</si>
  <si>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</si>
  <si>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</si>
  <si>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</si>
  <si>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</si>
  <si>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</si>
  <si>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</si>
  <si>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</si>
  <si>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</si>
  <si>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</si>
  <si>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</si>
  <si>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</si>
  <si>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</si>
  <si>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</si>
  <si>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</si>
  <si>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</si>
  <si>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</si>
  <si>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</si>
  <si>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</si>
  <si>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</si>
  <si>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</si>
  <si>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</si>
  <si>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</si>
  <si>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</si>
  <si>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</si>
  <si>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</si>
  <si>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</si>
  <si>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</si>
  <si>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</si>
  <si>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</si>
  <si>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</si>
  <si>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</si>
  <si>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</si>
  <si>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</si>
  <si>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</si>
  <si>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</si>
  <si>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</si>
  <si>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</si>
  <si>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</si>
  <si>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</si>
  <si>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</si>
  <si>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</si>
  <si>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</si>
  <si>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</si>
  <si>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</si>
  <si>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</si>
  <si>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</si>
  <si>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</si>
  <si>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</si>
  <si>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</si>
  <si>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</si>
  <si>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</si>
  <si>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</si>
  <si>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</si>
  <si>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</si>
  <si>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</si>
  <si>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</si>
  <si>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</si>
  <si>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</si>
  <si>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</si>
  <si>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</si>
  <si>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</si>
  <si>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</si>
  <si>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</si>
  <si>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</si>
  <si>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</si>
  <si>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</si>
  <si>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</si>
  <si>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</si>
  <si>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</si>
  <si>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</si>
  <si>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</si>
  <si>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</si>
  <si>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</si>
  <si>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</si>
  <si>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</si>
  <si>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</si>
  <si>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</si>
  <si>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</si>
  <si>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</si>
  <si>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</si>
  <si>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</si>
  <si>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</si>
  <si>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</si>
  <si>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</si>
  <si>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</si>
  <si>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</si>
  <si>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</si>
  <si>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</si>
  <si>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</si>
  <si>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</si>
  <si>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</si>
  <si>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</si>
  <si>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</si>
  <si>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</si>
  <si>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</si>
  <si>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</si>
  <si>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</si>
  <si>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</si>
  <si>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</si>
  <si>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</si>
  <si>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</si>
  <si>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</si>
  <si>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</si>
  <si>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</si>
  <si>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</si>
  <si>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</si>
  <si>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</si>
  <si>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</si>
  <si>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</si>
  <si>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</si>
  <si>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</si>
  <si>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</si>
  <si>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</si>
  <si>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</si>
  <si>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</si>
  <si>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</si>
  <si>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</si>
  <si>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</si>
  <si>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</si>
  <si>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</si>
  <si>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</si>
  <si>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</si>
  <si>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</si>
  <si>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</si>
  <si>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</si>
  <si>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</si>
  <si>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</si>
  <si>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</si>
  <si>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</si>
  <si>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</si>
  <si>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</si>
  <si>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</si>
  <si>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</si>
  <si>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</si>
  <si>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</si>
  <si>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</si>
  <si>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</si>
  <si>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</si>
  <si>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</si>
  <si>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</si>
  <si>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</si>
  <si>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</si>
  <si>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</si>
  <si>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</si>
  <si>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</si>
  <si>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</si>
  <si>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</si>
  <si>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</si>
  <si>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</si>
  <si>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</si>
  <si>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</si>
  <si>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</si>
  <si>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</si>
  <si>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</si>
  <si>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</si>
  <si>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</si>
  <si>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</si>
  <si>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</si>
  <si>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</si>
  <si>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</si>
  <si>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</si>
  <si>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</si>
  <si>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</si>
  <si>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</si>
  <si>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</si>
  <si>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</si>
  <si>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</si>
  <si>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</si>
  <si>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</si>
  <si>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</si>
  <si>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</si>
  <si>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</si>
  <si>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</si>
  <si>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</si>
  <si>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</si>
  <si>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</si>
  <si>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</si>
  <si>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</si>
  <si>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</si>
  <si>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</si>
  <si>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</si>
  <si>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</si>
  <si>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</si>
  <si>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</si>
  <si>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</si>
  <si>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</si>
  <si>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</si>
  <si>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</si>
  <si>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</si>
  <si>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</si>
  <si>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</si>
  <si>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</si>
  <si>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</si>
  <si>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</si>
  <si>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</si>
  <si>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</si>
  <si>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</si>
  <si>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</si>
  <si>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</si>
  <si>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</si>
  <si>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</si>
  <si>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</si>
  <si>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</si>
  <si>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</si>
  <si>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</si>
  <si>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</si>
  <si>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</si>
  <si>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</si>
  <si>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</si>
  <si>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</si>
  <si>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</si>
  <si>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</si>
  <si>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</si>
  <si>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</si>
  <si>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</si>
  <si>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</si>
  <si>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</si>
  <si>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</si>
  <si>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</si>
  <si>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</si>
  <si>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</si>
  <si>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</si>
  <si>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</si>
  <si>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</si>
  <si>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</si>
  <si>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</si>
  <si>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</si>
  <si>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</si>
  <si>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</si>
  <si>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</si>
  <si>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</si>
  <si>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</si>
  <si>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</si>
  <si>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</si>
  <si>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</si>
  <si>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</si>
  <si>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</si>
  <si>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</si>
  <si>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</si>
  <si>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</si>
  <si>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</si>
  <si>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</si>
  <si>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</si>
  <si>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</si>
  <si>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</si>
  <si>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</si>
  <si>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</si>
  <si>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</si>
  <si>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</si>
  <si>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</si>
  <si>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</si>
  <si>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</si>
  <si>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</si>
  <si>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</si>
  <si>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</si>
  <si>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</si>
  <si>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</si>
  <si>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</si>
  <si>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</si>
  <si>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</si>
  <si>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</si>
  <si>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</si>
  <si>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</si>
  <si>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</si>
  <si>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</si>
  <si>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</si>
  <si>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</si>
  <si>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</si>
  <si>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</si>
  <si>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</si>
  <si>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</si>
  <si>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</si>
  <si>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</si>
  <si>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</si>
  <si>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</si>
  <si>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</si>
  <si>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</si>
  <si>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</si>
  <si>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</si>
  <si>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</si>
  <si>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</si>
  <si>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</si>
  <si>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</si>
  <si>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</si>
  <si>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</si>
  <si>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</si>
  <si>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</si>
  <si>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</si>
  <si>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</si>
  <si>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</si>
  <si>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</si>
  <si>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</si>
  <si>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</si>
  <si>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</si>
  <si>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</si>
  <si>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</si>
  <si>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</si>
  <si>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</si>
  <si>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</si>
  <si>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</si>
  <si>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</si>
  <si>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</si>
  <si>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</si>
  <si>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</si>
  <si>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</si>
  <si>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</si>
  <si>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</si>
  <si>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</si>
  <si>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</si>
  <si>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</si>
  <si>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</si>
  <si>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</si>
  <si>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</si>
  <si>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</si>
  <si>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</si>
  <si>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</si>
  <si>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</si>
  <si>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</si>
  <si>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</si>
  <si>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</si>
  <si>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</si>
  <si>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</si>
  <si>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</si>
  <si>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</si>
  <si>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</si>
  <si>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</si>
  <si>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</si>
  <si>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</si>
  <si>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</si>
  <si>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</si>
  <si>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</si>
  <si>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</si>
  <si>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</si>
  <si>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</si>
  <si>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</si>
  <si>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</si>
  <si>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</si>
  <si>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</si>
  <si>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</si>
  <si>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</si>
  <si>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</si>
  <si>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</si>
  <si>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</si>
  <si>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</si>
  <si>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</si>
  <si>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</si>
  <si>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</si>
  <si>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</si>
  <si>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</si>
  <si>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</si>
  <si>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</si>
  <si>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</si>
  <si>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</si>
  <si>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</si>
  <si>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</si>
  <si>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</si>
  <si>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</si>
  <si>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</si>
  <si>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</si>
  <si>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</si>
  <si>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</si>
  <si>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</si>
  <si>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</si>
  <si>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</si>
  <si>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</si>
  <si>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</si>
  <si>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</si>
  <si>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</si>
  <si>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</si>
  <si>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</si>
  <si>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</si>
  <si>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</si>
  <si>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</si>
  <si>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</si>
  <si>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</si>
  <si>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</si>
  <si>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</si>
  <si>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</si>
  <si>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</si>
  <si>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</si>
  <si>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</si>
  <si>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</si>
  <si>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</si>
  <si>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</si>
  <si>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</si>
  <si>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</si>
  <si>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</si>
  <si>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</si>
  <si>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</si>
  <si>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</si>
  <si>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</si>
  <si>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</si>
  <si>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</si>
  <si>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</si>
  <si>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</si>
  <si>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</si>
  <si>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</si>
  <si>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</si>
  <si>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</si>
  <si>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</si>
  <si>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</si>
  <si>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</si>
  <si>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</si>
  <si>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</si>
  <si>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</si>
  <si>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</si>
  <si>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</si>
  <si>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</si>
  <si>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</si>
  <si>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</si>
  <si>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</si>
  <si>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</si>
  <si>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</si>
  <si>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</si>
  <si>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</si>
  <si>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</si>
  <si>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</si>
  <si>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</si>
  <si>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</si>
  <si>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</si>
  <si>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</si>
  <si>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</si>
  <si>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</si>
  <si>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</si>
  <si>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</si>
  <si>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</si>
  <si>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</si>
  <si>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</si>
  <si>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</si>
  <si>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</si>
  <si>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</si>
  <si>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</si>
  <si>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</si>
  <si>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</si>
  <si>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</si>
  <si>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</si>
  <si>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</si>
  <si>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</si>
  <si>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</si>
  <si>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</si>
  <si>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</si>
  <si>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</si>
  <si>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</si>
  <si>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</si>
  <si>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</si>
  <si>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</si>
  <si>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</si>
  <si>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</si>
  <si>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</si>
  <si>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</si>
  <si>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</si>
  <si>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</si>
  <si>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</si>
  <si>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</si>
  <si>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</si>
  <si>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</si>
  <si>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</si>
  <si>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</si>
  <si>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</si>
  <si>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</si>
  <si>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</si>
  <si>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</si>
  <si>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</si>
  <si>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</si>
  <si>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</si>
  <si>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</si>
  <si>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</si>
  <si>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</si>
  <si>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</si>
  <si>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</si>
  <si>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</si>
  <si>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</si>
  <si>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</si>
  <si>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</si>
  <si>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</si>
  <si>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</si>
  <si>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</si>
  <si>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</si>
  <si>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</si>
  <si>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</si>
  <si>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</si>
  <si>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</si>
  <si>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</si>
  <si>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</si>
  <si>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</si>
  <si>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</si>
  <si>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</si>
  <si>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</si>
  <si>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</si>
  <si>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</si>
  <si>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</si>
  <si>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</si>
  <si>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</si>
  <si>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</si>
  <si>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</si>
  <si>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</si>
  <si>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</si>
  <si>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</si>
  <si>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</si>
  <si>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</si>
  <si>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</si>
  <si>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</si>
  <si>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</si>
  <si>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</si>
  <si>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</si>
  <si>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</si>
  <si>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</si>
  <si>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</si>
  <si>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</si>
  <si>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</si>
  <si>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</si>
  <si>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</si>
  <si>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</si>
  <si>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</si>
  <si>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</si>
  <si>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</si>
  <si>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</si>
  <si>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</si>
  <si>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</si>
  <si>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</si>
  <si>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</si>
  <si>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</si>
  <si>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</si>
  <si>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</si>
  <si>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</si>
  <si>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</si>
  <si>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</si>
  <si>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</si>
  <si>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</si>
  <si>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</si>
  <si>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</si>
  <si>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</si>
  <si>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</si>
  <si>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</si>
  <si>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</si>
  <si>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</si>
  <si>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</si>
  <si>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</si>
  <si>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</si>
  <si>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</si>
  <si>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</si>
  <si>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</si>
  <si>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</si>
  <si>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</si>
  <si>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</si>
  <si>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</si>
  <si>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</si>
  <si>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</si>
  <si>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</si>
  <si>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</si>
  <si>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</si>
  <si>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</si>
  <si>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</si>
  <si>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</si>
  <si>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</si>
  <si>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</si>
  <si>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</si>
  <si>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</si>
  <si>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</si>
  <si>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</si>
  <si>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</si>
  <si>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</si>
  <si>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</si>
  <si>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</si>
  <si>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</si>
  <si>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</si>
  <si>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</si>
  <si>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</si>
  <si>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</si>
  <si>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</si>
  <si>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</si>
  <si>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</si>
  <si>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</si>
  <si>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</si>
  <si>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</si>
  <si>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</si>
  <si>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</si>
  <si>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</si>
  <si>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</si>
  <si>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</si>
  <si>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</si>
  <si>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</si>
  <si>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</si>
  <si>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</si>
  <si>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</si>
  <si>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</si>
  <si>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</si>
  <si>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</si>
  <si>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</si>
  <si>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</si>
  <si>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</si>
  <si>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</si>
  <si>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</si>
  <si>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</si>
  <si>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</si>
  <si>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</si>
  <si>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</si>
  <si>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</si>
  <si>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</si>
  <si>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</si>
  <si>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</si>
  <si>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</si>
  <si>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</si>
  <si>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</si>
  <si>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</si>
  <si>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</si>
  <si>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</si>
  <si>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</si>
  <si>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</si>
  <si>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</si>
  <si>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</si>
  <si>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</si>
  <si>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</si>
  <si>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</si>
  <si>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</si>
  <si>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</si>
  <si>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</si>
  <si>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</si>
  <si>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</si>
  <si>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</si>
  <si>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</si>
  <si>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</si>
  <si>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</si>
  <si>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</si>
  <si>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</si>
  <si>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</si>
  <si>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</si>
  <si>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</si>
  <si>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</si>
  <si>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</si>
  <si>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</si>
  <si>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</si>
  <si>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</si>
  <si>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</si>
  <si>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</si>
  <si>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</si>
  <si>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</si>
  <si>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</si>
  <si>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</si>
  <si>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</si>
  <si>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</si>
  <si>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</si>
  <si>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</si>
  <si>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</si>
  <si>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</si>
  <si>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</si>
  <si>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</si>
  <si>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</si>
  <si>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</si>
  <si>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</si>
  <si>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</si>
  <si>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</si>
  <si>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</si>
  <si>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</si>
  <si>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</si>
  <si>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</si>
  <si>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</si>
  <si>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</si>
  <si>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</si>
  <si>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</si>
  <si>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</si>
  <si>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</si>
  <si>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</si>
  <si>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</si>
  <si>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</si>
  <si>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</si>
  <si>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</si>
  <si>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</si>
  <si>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</si>
  <si>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</si>
  <si>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</si>
  <si>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</si>
  <si>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</si>
  <si>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</si>
  <si>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</si>
  <si>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</si>
  <si>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</si>
  <si>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</si>
  <si>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</si>
  <si>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</si>
  <si>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</si>
  <si>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</si>
  <si>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</si>
  <si>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</si>
  <si>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</si>
  <si>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</si>
  <si>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</si>
  <si>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</si>
  <si>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</si>
  <si>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</si>
  <si>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</si>
  <si>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</si>
  <si>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</si>
  <si>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</si>
  <si>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</si>
  <si>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</si>
  <si>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</si>
  <si>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</si>
  <si>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</si>
  <si>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</si>
  <si>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</si>
  <si>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</si>
  <si>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</si>
  <si>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</si>
  <si>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</si>
  <si>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</si>
  <si>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</si>
  <si>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</si>
  <si>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</si>
  <si>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</si>
  <si>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</si>
  <si>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</si>
  <si>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</si>
  <si>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</si>
  <si>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</si>
  <si>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</si>
  <si>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</si>
  <si>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</si>
  <si>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</si>
  <si>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</si>
  <si>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</si>
  <si>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</si>
  <si>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</si>
  <si>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</si>
  <si>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</si>
  <si>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</si>
  <si>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</si>
  <si>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</si>
  <si>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</si>
  <si>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</si>
  <si>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</si>
  <si>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</si>
  <si>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</si>
  <si>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</si>
  <si>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</si>
  <si>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</si>
  <si>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</si>
  <si>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</si>
  <si>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</si>
  <si>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</si>
  <si>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</si>
  <si>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</si>
  <si>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</si>
  <si>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</si>
  <si>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</si>
  <si>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</si>
  <si>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</si>
  <si>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</si>
  <si>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</si>
  <si>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</si>
  <si>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</si>
  <si>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</si>
  <si>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</si>
  <si>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</si>
  <si>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</si>
  <si>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</si>
  <si>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</si>
  <si>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</si>
  <si>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</si>
  <si>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</si>
  <si>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</si>
  <si>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</si>
  <si>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</si>
  <si>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</si>
  <si>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</si>
  <si>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</si>
  <si>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</si>
  <si>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</si>
  <si>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</si>
  <si>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</si>
  <si>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</si>
  <si>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</si>
  <si>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</si>
  <si>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</si>
  <si>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</si>
  <si>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</si>
  <si>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</si>
  <si>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</si>
  <si>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</si>
  <si>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</si>
  <si>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</si>
  <si>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</si>
  <si>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</si>
  <si>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</si>
  <si>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</si>
  <si>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</si>
  <si>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</si>
  <si>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</si>
  <si>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</si>
  <si>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</si>
  <si>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</si>
  <si>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</si>
  <si>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</si>
  <si>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</si>
  <si>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</si>
  <si>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</si>
  <si>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</si>
  <si>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</si>
  <si>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</si>
  <si>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</si>
  <si>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</si>
  <si>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</si>
  <si>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</si>
  <si>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</si>
  <si>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</si>
  <si>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</si>
  <si>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</si>
  <si>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</si>
  <si>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</si>
  <si>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</si>
  <si>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</si>
  <si>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</si>
  <si>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</si>
  <si>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</si>
  <si>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</si>
  <si>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</si>
  <si>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</si>
  <si>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</si>
  <si>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</si>
  <si>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</si>
  <si>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</si>
  <si>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</si>
  <si>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</si>
  <si>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</si>
  <si>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</si>
  <si>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</si>
  <si>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</si>
  <si>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</si>
  <si>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</si>
  <si>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</si>
  <si>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</si>
  <si>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</si>
  <si>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</si>
  <si>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</si>
  <si>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</si>
  <si>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</si>
  <si>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</si>
  <si>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</si>
  <si>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</si>
  <si>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</si>
  <si>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</si>
  <si>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</si>
  <si>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</si>
  <si>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</si>
  <si>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</si>
  <si>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</si>
  <si>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</si>
  <si>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</si>
  <si>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</si>
  <si>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</si>
  <si>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</si>
  <si>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</si>
  <si>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</si>
  <si>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</si>
  <si>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</si>
  <si>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</si>
  <si>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</si>
  <si>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</si>
  <si>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</si>
  <si>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</si>
  <si>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</si>
  <si>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</si>
  <si>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</si>
  <si>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</si>
  <si>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</si>
  <si>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</si>
  <si>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</si>
  <si>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</si>
  <si>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</si>
  <si>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</si>
  <si>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</si>
  <si>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</si>
  <si>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</si>
  <si>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</si>
  <si>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</si>
  <si>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</si>
  <si>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</si>
  <si>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</si>
  <si>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</si>
  <si>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</si>
  <si>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</si>
  <si>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</si>
  <si>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</si>
  <si>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</si>
  <si>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</si>
  <si>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</si>
  <si>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</si>
  <si>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</si>
  <si>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</si>
  <si>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</si>
  <si>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</si>
  <si>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</si>
  <si>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</si>
  <si>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</si>
  <si>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</si>
  <si>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</si>
  <si>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</si>
  <si>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</si>
  <si>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</si>
  <si>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</si>
  <si>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</si>
  <si>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</si>
  <si>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</si>
  <si>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</si>
  <si>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</si>
  <si>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</si>
  <si>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</si>
  <si>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</si>
  <si>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</si>
  <si>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</si>
  <si>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</si>
  <si>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</si>
  <si>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</si>
  <si>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</si>
  <si>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</si>
  <si>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</si>
  <si>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</si>
  <si>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</si>
  <si>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</si>
  <si>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</si>
  <si>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</si>
  <si>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</si>
  <si>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</si>
  <si>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</si>
  <si>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</si>
  <si>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</si>
  <si>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</si>
  <si>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</si>
  <si>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</si>
  <si>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</si>
  <si>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</si>
  <si>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</si>
  <si>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</si>
  <si>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</si>
  <si>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</si>
  <si>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</si>
  <si>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</si>
  <si>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</si>
  <si>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</si>
  <si>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</si>
  <si>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</si>
  <si>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</si>
  <si>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</si>
  <si>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</si>
  <si>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</si>
  <si>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</si>
  <si>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</si>
  <si>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</si>
  <si>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</si>
  <si>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</si>
  <si>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</si>
  <si>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</si>
  <si>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</si>
  <si>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</si>
  <si>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</si>
  <si>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</si>
  <si>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</si>
  <si>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</si>
  <si>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</si>
  <si>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</si>
  <si>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</si>
  <si>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</si>
  <si>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</si>
  <si>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</si>
  <si>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</si>
  <si>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</si>
  <si>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</si>
  <si>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</si>
  <si>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</si>
  <si>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</si>
  <si>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</si>
  <si>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</si>
  <si>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</si>
  <si>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</si>
  <si>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</si>
  <si>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</si>
  <si>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</si>
  <si>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</si>
  <si>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</si>
  <si>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</si>
  <si>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</si>
  <si>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</si>
  <si>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</si>
  <si>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</si>
  <si>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</si>
  <si>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</si>
  <si>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</si>
  <si>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</si>
  <si>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</si>
  <si>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</si>
  <si>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</si>
  <si>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</si>
  <si>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</si>
  <si>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</si>
  <si>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</si>
  <si>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</si>
  <si>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</si>
  <si>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</si>
  <si>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</si>
  <si>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</si>
  <si>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</si>
  <si>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</si>
  <si>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</si>
  <si>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</si>
  <si>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</si>
  <si>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</si>
  <si>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</si>
  <si>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</si>
  <si>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</si>
  <si>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</si>
  <si>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</si>
  <si>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</si>
  <si>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</si>
  <si>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</si>
  <si>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</si>
  <si>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</si>
  <si>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</si>
  <si>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</si>
  <si>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</si>
  <si>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</si>
  <si>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</si>
  <si>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</si>
  <si>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</si>
  <si>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</si>
  <si>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</si>
  <si>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</si>
  <si>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</si>
  <si>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</si>
  <si>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</si>
  <si>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</si>
  <si>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</si>
  <si>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</si>
  <si>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</si>
  <si>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</si>
  <si>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</si>
  <si>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</si>
  <si>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</si>
  <si>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</si>
  <si>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</si>
  <si>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</si>
  <si>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</si>
  <si>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</si>
  <si>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</si>
  <si>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</si>
  <si>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</si>
  <si>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</si>
  <si>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</si>
  <si>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</si>
  <si>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</si>
  <si>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</si>
  <si>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</si>
  <si>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</si>
  <si>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</si>
  <si>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</si>
  <si>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</si>
  <si>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</si>
  <si>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</si>
  <si>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</si>
  <si>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</si>
  <si>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</si>
  <si>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</si>
  <si>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</si>
  <si>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</si>
  <si>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</si>
  <si>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</si>
  <si>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</si>
  <si>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</si>
  <si>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</si>
  <si>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</si>
  <si>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</si>
  <si>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</si>
  <si>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</si>
  <si>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</si>
  <si>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</si>
  <si>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</si>
  <si>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</si>
  <si>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</si>
  <si>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</si>
  <si>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</si>
  <si>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</si>
  <si>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</si>
  <si>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</si>
  <si>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</si>
  <si>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</si>
  <si>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</si>
  <si>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</si>
  <si>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</si>
  <si>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</si>
  <si>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</si>
  <si>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</si>
  <si>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</si>
  <si>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</si>
  <si>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</si>
  <si>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</si>
  <si>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</si>
  <si>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</si>
  <si>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</si>
  <si>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</si>
  <si>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</si>
  <si>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</si>
  <si>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</si>
  <si>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</si>
  <si>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</si>
  <si>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</si>
  <si>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</si>
  <si>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</si>
  <si>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</si>
  <si>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</si>
  <si>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</si>
  <si>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</si>
  <si>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</si>
  <si>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</si>
  <si>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</si>
  <si>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</si>
  <si>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</si>
  <si>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</si>
  <si>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</si>
  <si>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</si>
  <si>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</si>
  <si>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</si>
  <si>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</si>
  <si>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</si>
  <si>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</si>
  <si>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</si>
  <si>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</si>
  <si>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</si>
  <si>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</si>
  <si>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</si>
  <si>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</si>
  <si>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</si>
  <si>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</si>
  <si>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</si>
  <si>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</si>
  <si>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</si>
  <si>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</si>
  <si>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</si>
  <si>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</si>
  <si>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</si>
  <si>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</si>
  <si>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</si>
  <si>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</si>
  <si>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</si>
  <si>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</si>
  <si>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</si>
  <si>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</si>
  <si>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</si>
  <si>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</si>
  <si>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</si>
  <si>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</si>
  <si>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</si>
  <si>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</si>
  <si>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</si>
  <si>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</si>
  <si>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</si>
  <si>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</si>
  <si>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</si>
  <si>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</si>
  <si>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</si>
  <si>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</si>
  <si>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</si>
  <si>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</si>
  <si>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</si>
  <si>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</si>
  <si>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</si>
  <si>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</si>
  <si>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</si>
  <si>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</si>
  <si>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</si>
  <si>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</si>
  <si>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</si>
  <si>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</si>
  <si>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</si>
  <si>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</si>
  <si>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</si>
  <si>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</si>
  <si>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</si>
  <si>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</si>
  <si>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</si>
  <si>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</si>
  <si>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</si>
  <si>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</si>
  <si>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</si>
  <si>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</si>
  <si>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</si>
  <si>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</si>
  <si>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</si>
  <si>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</si>
  <si>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</si>
  <si>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</si>
  <si>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</si>
  <si>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</si>
  <si>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</si>
  <si>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</si>
  <si>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</si>
  <si>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</si>
  <si>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</si>
  <si>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</si>
  <si>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</si>
  <si>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</si>
  <si>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</si>
  <si>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</si>
  <si>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</si>
  <si>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</si>
  <si>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</si>
  <si>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</si>
  <si>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</si>
  <si>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</si>
  <si>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</si>
  <si>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</si>
  <si>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</si>
  <si>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</si>
  <si>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</si>
  <si>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</si>
  <si>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</si>
  <si>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</si>
  <si>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</si>
  <si>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</si>
  <si>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</si>
  <si>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</si>
  <si>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</si>
  <si>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</si>
  <si>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</si>
  <si>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</si>
  <si>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</si>
  <si>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</si>
  <si>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</si>
  <si>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</si>
  <si>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</si>
  <si>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</si>
  <si>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</si>
  <si>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</si>
  <si>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</si>
  <si>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</si>
  <si>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</si>
  <si>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</si>
  <si>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</si>
  <si>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</si>
  <si>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</si>
  <si>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</si>
  <si>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</si>
  <si>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</si>
  <si>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</si>
  <si>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</si>
  <si>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</si>
  <si>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</si>
  <si>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</si>
  <si>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</si>
  <si>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</si>
  <si>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</si>
  <si>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</si>
  <si>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</si>
  <si>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</si>
  <si>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</si>
  <si>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</si>
  <si>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</si>
  <si>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</si>
  <si>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</si>
  <si>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</si>
  <si>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</si>
  <si>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</si>
  <si>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</si>
  <si>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</si>
  <si>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</si>
  <si>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</si>
  <si>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</si>
  <si>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</si>
  <si>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</si>
  <si>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</si>
  <si>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</si>
  <si>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</si>
  <si>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</si>
  <si>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</si>
  <si>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</si>
  <si>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</si>
  <si>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</si>
  <si>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</si>
  <si>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</si>
  <si>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</si>
  <si>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</si>
  <si>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</si>
  <si>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</si>
  <si>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</si>
  <si>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</si>
  <si>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</si>
  <si>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</si>
  <si>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</si>
  <si>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</si>
  <si>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</si>
  <si>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</si>
  <si>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</si>
  <si>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</si>
  <si>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</si>
  <si>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</si>
  <si>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</si>
  <si>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</si>
  <si>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</si>
  <si>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</si>
  <si>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</si>
  <si>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</si>
  <si>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</si>
  <si>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</si>
  <si>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</si>
  <si>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</si>
  <si>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</si>
  <si>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</si>
  <si>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</si>
  <si>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</si>
  <si>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</si>
  <si>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</si>
  <si>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</si>
  <si>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</si>
  <si>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</si>
  <si>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</si>
  <si>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</si>
  <si>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</si>
  <si>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</si>
  <si>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</si>
  <si>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</si>
  <si>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</si>
  <si>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</si>
  <si>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</si>
  <si>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</si>
  <si>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</si>
  <si>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</si>
  <si>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</si>
  <si>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</si>
  <si>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</si>
  <si>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</si>
  <si>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</si>
  <si>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</si>
  <si>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</si>
  <si>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</si>
  <si>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</si>
  <si>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</si>
  <si>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</si>
  <si>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</si>
  <si>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</si>
  <si>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</si>
  <si>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</si>
  <si>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</si>
  <si>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</si>
  <si>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</si>
  <si>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</si>
  <si>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</si>
  <si>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</si>
  <si>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</si>
  <si>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</si>
  <si>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</si>
  <si>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</si>
  <si>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</si>
  <si>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</si>
  <si>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</si>
  <si>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</si>
  <si>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</si>
  <si>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</si>
  <si>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</si>
  <si>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</si>
  <si>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</si>
  <si>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</si>
  <si>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</si>
  <si>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</si>
  <si>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</si>
  <si>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</si>
  <si>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</si>
  <si>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</si>
  <si>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</si>
  <si>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</si>
  <si>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</si>
  <si>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</si>
  <si>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</si>
  <si>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</si>
  <si>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</si>
  <si>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</si>
  <si>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</si>
  <si>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</si>
  <si>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</si>
  <si>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</si>
  <si>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</si>
  <si>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</si>
  <si>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</si>
  <si>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</si>
  <si>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</si>
  <si>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</si>
  <si>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</si>
  <si>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</si>
  <si>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</si>
  <si>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</si>
  <si>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</si>
  <si>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</si>
  <si>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</si>
  <si>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</si>
  <si>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</si>
  <si>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</si>
  <si>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</si>
  <si>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</si>
  <si>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</si>
  <si>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</si>
  <si>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</si>
  <si>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</si>
  <si>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</si>
  <si>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</si>
  <si>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</si>
  <si>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</si>
  <si>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</si>
  <si>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</si>
  <si>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</si>
  <si>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</si>
  <si>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</si>
  <si>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</si>
  <si>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</si>
  <si>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</si>
  <si>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</si>
  <si>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</si>
  <si>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</si>
  <si>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</si>
  <si>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</si>
  <si>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</si>
  <si>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</si>
  <si>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</si>
  <si>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</si>
  <si>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</si>
  <si>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</si>
  <si>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</si>
  <si>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</si>
  <si>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</si>
  <si>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</si>
  <si>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</si>
  <si>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</si>
  <si>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</si>
  <si>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</si>
  <si>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</si>
  <si>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</si>
  <si>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</si>
  <si>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</si>
  <si>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</si>
  <si>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</si>
  <si>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</si>
  <si>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</si>
  <si>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</si>
  <si>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</si>
  <si>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</si>
  <si>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</si>
  <si>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</si>
  <si>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</si>
  <si>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</si>
  <si>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</si>
  <si>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</si>
  <si>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</si>
  <si>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</si>
  <si>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</si>
  <si>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</si>
  <si>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</si>
  <si>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</si>
  <si>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</si>
  <si>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</si>
  <si>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</si>
  <si>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</si>
  <si>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</si>
  <si>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</si>
  <si>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</si>
  <si>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</si>
  <si>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</si>
  <si>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</si>
  <si>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</si>
  <si>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</si>
  <si>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</si>
  <si>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</si>
  <si>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</si>
  <si>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</si>
  <si>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</si>
  <si>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</si>
  <si>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</si>
  <si>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</si>
  <si>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</si>
  <si>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</si>
  <si>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</si>
  <si>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</si>
  <si>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</si>
  <si>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</si>
  <si>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</si>
  <si>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</si>
  <si>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</si>
  <si>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</si>
  <si>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</si>
  <si>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</si>
  <si>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</si>
  <si>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</si>
  <si>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</si>
  <si>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</si>
  <si>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</si>
  <si>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</si>
  <si>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</si>
  <si>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</si>
  <si>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</si>
  <si>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</si>
  <si>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</si>
  <si>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</si>
  <si>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</si>
  <si>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</si>
  <si>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</si>
  <si>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</si>
  <si>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</si>
  <si>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</si>
  <si>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</si>
  <si>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</si>
  <si>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</si>
  <si>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</si>
  <si>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</si>
  <si>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</si>
  <si>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</si>
  <si>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</si>
  <si>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</si>
  <si>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</si>
  <si>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</si>
  <si>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</si>
  <si>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</si>
  <si>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</si>
  <si>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</si>
  <si>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</si>
  <si>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</si>
  <si>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</si>
  <si>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</si>
  <si>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</si>
  <si>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</si>
  <si>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</si>
  <si>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</si>
  <si>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</si>
  <si>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</si>
  <si>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</si>
  <si>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</si>
  <si>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</si>
  <si>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</si>
  <si>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</si>
  <si>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</si>
  <si>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</si>
  <si>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</si>
  <si>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</si>
  <si>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</si>
  <si>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</si>
  <si>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</si>
  <si>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</si>
  <si>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</si>
  <si>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</si>
  <si>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</si>
  <si>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</si>
  <si>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</si>
  <si>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</si>
  <si>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</si>
  <si>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</si>
  <si>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</si>
  <si>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</si>
  <si>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</si>
  <si>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</si>
  <si>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</si>
  <si>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</si>
  <si>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</si>
  <si>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</si>
  <si>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</si>
  <si>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</si>
  <si>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</si>
  <si>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</si>
  <si>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</si>
  <si>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</si>
  <si>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</si>
  <si>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</si>
  <si>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</si>
  <si>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</si>
  <si>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</si>
  <si>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</si>
  <si>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</si>
  <si>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</si>
  <si>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</si>
  <si>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</si>
  <si>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</si>
  <si>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</si>
  <si>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</si>
  <si>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</si>
  <si>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</si>
  <si>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</si>
  <si>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</si>
  <si>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</si>
  <si>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</si>
  <si>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</si>
  <si>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</si>
  <si>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</si>
  <si>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</si>
  <si>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</si>
  <si>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</si>
  <si>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</si>
  <si>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</si>
  <si>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</si>
  <si>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</si>
  <si>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</si>
  <si>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</si>
  <si>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</si>
  <si>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</si>
  <si>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</si>
  <si>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</si>
  <si>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</si>
  <si>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</si>
  <si>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</si>
  <si>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</si>
  <si>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</si>
  <si>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</si>
  <si>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</si>
  <si>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</si>
  <si>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</si>
  <si>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</si>
  <si>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</si>
  <si>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</si>
  <si>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</si>
  <si>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</si>
  <si>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</si>
  <si>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</si>
  <si>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</si>
  <si>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</si>
  <si>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</si>
  <si>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</si>
  <si>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</si>
  <si>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</si>
  <si>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</si>
  <si>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</si>
  <si>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</si>
  <si>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</si>
  <si>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</si>
  <si>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</si>
  <si>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</si>
  <si>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</si>
  <si>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</si>
  <si>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</si>
  <si>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</si>
  <si>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</si>
  <si>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</si>
  <si>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</si>
  <si>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</si>
  <si>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</si>
  <si>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</si>
  <si>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</si>
  <si>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</si>
  <si>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</si>
  <si>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</si>
  <si>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</si>
  <si>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</si>
  <si>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</si>
  <si>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</si>
  <si>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</si>
  <si>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</si>
  <si>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</si>
  <si>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</si>
  <si>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</si>
  <si>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</si>
  <si>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</si>
  <si>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</si>
  <si>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</si>
  <si>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</si>
  <si>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</si>
  <si>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</si>
  <si>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</si>
  <si>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</si>
  <si>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</si>
  <si>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</si>
  <si>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</si>
  <si>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</si>
  <si>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</si>
  <si>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</si>
  <si>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</si>
  <si>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</si>
  <si>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</si>
  <si>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</si>
  <si>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</si>
  <si>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</si>
  <si>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</si>
  <si>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</si>
  <si>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</si>
  <si>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</si>
  <si>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</si>
  <si>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</si>
  <si>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</si>
  <si>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</si>
  <si>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</si>
  <si>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</si>
  <si>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</si>
  <si>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</si>
  <si>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</si>
  <si>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</si>
  <si>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</si>
  <si>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</si>
  <si>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</si>
  <si>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</si>
  <si>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</si>
  <si>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</si>
  <si>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</si>
  <si>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</si>
  <si>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</si>
  <si>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</si>
  <si>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</si>
  <si>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</si>
  <si>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</si>
  <si>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</si>
  <si>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</si>
  <si>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</si>
  <si>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</si>
  <si>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</si>
  <si>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</si>
  <si>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</si>
  <si>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</si>
  <si>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</si>
  <si>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</si>
  <si>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</si>
  <si>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</si>
  <si>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</si>
  <si>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</si>
  <si>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</si>
  <si>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</si>
  <si>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</si>
  <si>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</si>
  <si>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</si>
  <si>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</si>
  <si>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</si>
  <si>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</si>
  <si>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</si>
  <si>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</si>
  <si>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</si>
  <si>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</si>
  <si>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</si>
  <si>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</si>
  <si>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</si>
  <si>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</si>
  <si>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</si>
  <si>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</si>
  <si>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</si>
  <si>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</si>
  <si>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</si>
  <si>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</si>
  <si>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</si>
  <si>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</si>
  <si>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</si>
  <si>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</si>
  <si>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</si>
  <si>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</si>
  <si>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</si>
  <si>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</si>
  <si>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</si>
  <si>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</si>
  <si>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</si>
  <si>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</si>
  <si>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</si>
  <si>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</si>
  <si>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</si>
  <si>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</si>
  <si>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</si>
  <si>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</si>
  <si>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</si>
  <si>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</si>
  <si>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</si>
  <si>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</si>
  <si>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</si>
  <si>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</si>
  <si>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</si>
  <si>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</si>
  <si>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</si>
  <si>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</si>
  <si>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</si>
  <si>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</si>
  <si>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</si>
  <si>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</si>
  <si>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</si>
  <si>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</si>
  <si>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</si>
  <si>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</si>
  <si>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</si>
  <si>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</si>
  <si>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</si>
  <si>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</si>
  <si>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</si>
  <si>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</si>
  <si>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</si>
  <si>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</si>
  <si>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</si>
  <si>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</si>
  <si>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</si>
  <si>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</si>
  <si>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</si>
  <si>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</si>
  <si>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</si>
  <si>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</si>
  <si>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</si>
  <si>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</si>
  <si>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</si>
  <si>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</si>
  <si>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</si>
  <si>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</si>
  <si>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</si>
  <si>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</si>
  <si>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</si>
  <si>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</si>
  <si>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</si>
  <si>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</si>
  <si>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</si>
  <si>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</si>
  <si>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</si>
  <si>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</si>
  <si>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</si>
  <si>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</si>
  <si>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</si>
  <si>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</si>
  <si>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</si>
  <si>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</si>
  <si>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</si>
  <si>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</si>
  <si>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</si>
  <si>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</si>
  <si>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</si>
  <si>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</si>
  <si>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</si>
  <si>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</si>
  <si>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</si>
  <si>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</si>
  <si>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</si>
  <si>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</si>
  <si>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</si>
  <si>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</si>
  <si>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</si>
  <si>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</si>
  <si>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</si>
  <si>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</si>
  <si>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</si>
  <si>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</si>
  <si>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</si>
  <si>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</si>
  <si>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</si>
  <si>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</si>
  <si>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</si>
  <si>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</si>
  <si>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</si>
  <si>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</si>
  <si>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</si>
  <si>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</si>
  <si>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</si>
  <si>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</si>
  <si>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</si>
  <si>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</si>
  <si>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</si>
  <si>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</si>
  <si>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</si>
  <si>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</si>
  <si>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</si>
  <si>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</si>
  <si>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</si>
  <si>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</si>
  <si>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</si>
  <si>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</si>
  <si>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</si>
  <si>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</si>
  <si>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</si>
  <si>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</si>
  <si>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</si>
  <si>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</si>
  <si>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</si>
  <si>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</si>
  <si>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</si>
  <si>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</si>
  <si>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</si>
  <si>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</si>
  <si>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</si>
  <si>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</si>
  <si>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</si>
  <si>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</si>
  <si>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</si>
  <si>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</si>
  <si>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</si>
  <si>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</si>
  <si>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</si>
  <si>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</si>
  <si>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</si>
  <si>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</si>
  <si>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</si>
  <si>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</si>
  <si>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</si>
  <si>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</si>
  <si>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</si>
  <si>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</si>
  <si>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</si>
  <si>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</si>
  <si>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</si>
  <si>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</si>
  <si>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</si>
  <si>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</si>
  <si>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</si>
  <si>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</si>
  <si>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</si>
  <si>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</si>
  <si>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</si>
  <si>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</si>
  <si>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</si>
  <si>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</si>
  <si>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</si>
  <si>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</si>
  <si>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</si>
  <si>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</si>
  <si>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</si>
  <si>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</si>
  <si>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</si>
  <si>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</si>
  <si>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</si>
  <si>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</si>
  <si>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</si>
  <si>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</si>
  <si>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</si>
  <si>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</si>
  <si>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</si>
  <si>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</si>
  <si>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</si>
  <si>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</si>
  <si>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</si>
  <si>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</si>
  <si>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</si>
  <si>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</si>
  <si>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</si>
  <si>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</si>
  <si>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</si>
  <si>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</si>
  <si>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</si>
  <si>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</si>
  <si>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</si>
  <si>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</si>
  <si>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</si>
  <si>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</si>
  <si>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</si>
  <si>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</si>
  <si>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</si>
  <si>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</si>
  <si>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</si>
  <si>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</si>
  <si>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</si>
  <si>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</si>
  <si>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</si>
  <si>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</si>
  <si>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</si>
  <si>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</si>
  <si>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</si>
  <si>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</si>
  <si>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</si>
  <si>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</si>
  <si>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</si>
  <si>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</si>
  <si>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</si>
  <si>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</si>
  <si>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</si>
  <si>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</si>
  <si>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</si>
  <si>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</si>
  <si>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</si>
  <si>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</si>
  <si>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</si>
  <si>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</si>
  <si>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</si>
  <si>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</si>
  <si>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</si>
  <si>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</si>
  <si>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</si>
  <si>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</si>
  <si>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</si>
  <si>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</si>
  <si>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</si>
  <si>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</si>
  <si>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</si>
  <si>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</si>
  <si>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</si>
  <si>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</si>
  <si>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</si>
  <si>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</si>
  <si>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</si>
  <si>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</si>
  <si>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</si>
  <si>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</si>
  <si>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</si>
  <si>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</si>
  <si>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</si>
  <si>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</si>
  <si>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</si>
  <si>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</si>
  <si>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</si>
  <si>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</si>
  <si>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</si>
  <si>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</si>
  <si>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</si>
  <si>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</si>
  <si>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</si>
  <si>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</si>
  <si>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</si>
  <si>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</si>
  <si>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</si>
  <si>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</si>
  <si>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</si>
  <si>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</si>
  <si>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</si>
  <si>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</si>
  <si>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</si>
  <si>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</si>
  <si>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</si>
  <si>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</si>
  <si>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</si>
  <si>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</si>
  <si>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</si>
  <si>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</si>
  <si>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</si>
  <si>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</si>
  <si>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</si>
  <si>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</si>
  <si>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</si>
  <si>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</si>
  <si>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</si>
  <si>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</si>
  <si>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</si>
  <si>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</si>
  <si>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</si>
  <si>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</si>
  <si>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</si>
  <si>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</si>
  <si>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</si>
  <si>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</si>
  <si>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</si>
  <si>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</si>
  <si>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</si>
  <si>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</si>
  <si>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</si>
  <si>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</si>
  <si>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</si>
  <si>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</si>
  <si>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</si>
  <si>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</si>
  <si>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</si>
  <si>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</si>
  <si>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</si>
  <si>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</si>
  <si>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</si>
  <si>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</si>
  <si>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</si>
  <si>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</si>
  <si>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</si>
  <si>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</si>
  <si>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</si>
  <si>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</si>
  <si>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</si>
  <si>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</si>
  <si>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</si>
  <si>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</si>
  <si>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</si>
  <si>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</si>
  <si>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</si>
  <si>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</si>
  <si>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</si>
  <si>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</si>
  <si>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</si>
  <si>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</si>
  <si>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</si>
  <si>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</si>
  <si>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</si>
  <si>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</si>
  <si>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</si>
  <si>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</si>
  <si>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</si>
  <si>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</si>
  <si>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</si>
  <si>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</si>
  <si>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</si>
  <si>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</si>
  <si>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</si>
  <si>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</si>
  <si>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</si>
  <si>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</si>
  <si>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</si>
  <si>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</si>
  <si>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</si>
  <si>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</si>
  <si>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</si>
  <si>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</si>
  <si>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</si>
  <si>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</si>
  <si>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</si>
  <si>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</si>
  <si>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</si>
  <si>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</si>
  <si>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</si>
  <si>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</si>
  <si>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</si>
  <si>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</si>
  <si>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</si>
  <si>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</si>
  <si>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</si>
  <si>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</si>
  <si>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</si>
  <si>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</si>
  <si>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</si>
  <si>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</si>
  <si>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</si>
  <si>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</si>
  <si>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</si>
  <si>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</si>
  <si>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</si>
  <si>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</si>
  <si>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</si>
  <si>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</si>
  <si>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</si>
  <si>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</si>
  <si>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</si>
  <si>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</si>
  <si>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</si>
  <si>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</si>
  <si>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</si>
  <si>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</si>
  <si>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</si>
  <si>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</si>
  <si>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</si>
  <si>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</si>
  <si>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</si>
  <si>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</si>
  <si>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</si>
  <si>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</si>
  <si>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</si>
  <si>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</si>
  <si>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</si>
  <si>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</si>
  <si>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</si>
  <si>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</si>
  <si>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</si>
  <si>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</si>
  <si>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</si>
  <si>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</si>
  <si>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</si>
  <si>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</si>
  <si>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</si>
  <si>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</si>
  <si>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</si>
  <si>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</si>
  <si>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</si>
  <si>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</si>
  <si>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</si>
  <si>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</si>
  <si>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</si>
  <si>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</si>
  <si>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</si>
  <si>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</si>
  <si>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</si>
  <si>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</si>
  <si>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</si>
  <si>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</si>
  <si>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</si>
  <si>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</si>
  <si>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</si>
  <si>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</si>
  <si>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</si>
  <si>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</si>
  <si>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</si>
  <si>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</si>
  <si>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</si>
  <si>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</si>
  <si>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</si>
  <si>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</si>
  <si>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</si>
  <si>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</si>
  <si>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</si>
  <si>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</si>
  <si>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</si>
  <si>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</si>
  <si>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</si>
  <si>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</si>
  <si>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</si>
  <si>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</si>
  <si>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</si>
  <si>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</si>
  <si>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</si>
  <si>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</si>
  <si>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</si>
  <si>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</si>
  <si>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</si>
  <si>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</si>
  <si>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</si>
  <si>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</si>
  <si>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</si>
  <si>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</si>
  <si>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</si>
  <si>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</si>
  <si>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</si>
  <si>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</si>
  <si>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</si>
  <si>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</si>
  <si>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</si>
  <si>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</si>
  <si>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</si>
  <si>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</si>
  <si>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</si>
  <si>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</si>
  <si>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</si>
  <si>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</si>
  <si>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</si>
  <si>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</si>
  <si>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</si>
  <si>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</si>
  <si>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</si>
  <si>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</si>
  <si>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</si>
  <si>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</si>
  <si>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</si>
  <si>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</si>
  <si>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</si>
  <si>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</si>
  <si>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</si>
  <si>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</si>
  <si>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</si>
  <si>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</si>
  <si>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</si>
  <si>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</si>
  <si>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</si>
  <si>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</si>
  <si>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</si>
  <si>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</si>
  <si>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</si>
  <si>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</si>
  <si>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</si>
  <si>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</si>
  <si>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</si>
  <si>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</si>
  <si>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</si>
  <si>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</si>
  <si>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</si>
  <si>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</si>
  <si>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</si>
  <si>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</si>
  <si>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</si>
  <si>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</si>
  <si>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</si>
  <si>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</si>
  <si>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</si>
  <si>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</si>
  <si>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</si>
  <si>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</si>
  <si>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</si>
  <si>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</si>
  <si>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</si>
  <si>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</si>
  <si>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</si>
  <si>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</si>
  <si>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</si>
  <si>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</si>
  <si>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</si>
  <si>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</si>
  <si>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</si>
  <si>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</si>
  <si>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</si>
  <si>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</si>
  <si>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</si>
  <si>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</si>
  <si>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</si>
  <si>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</si>
  <si>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</si>
  <si>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</si>
  <si>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</si>
  <si>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</si>
  <si>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</si>
  <si>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</si>
  <si>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</si>
  <si>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</si>
  <si>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</si>
  <si>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</si>
  <si>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</si>
  <si>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</si>
  <si>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</si>
  <si>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</si>
  <si>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</si>
  <si>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</si>
  <si>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</si>
  <si>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</si>
  <si>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</si>
  <si>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</si>
  <si>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</si>
  <si>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</si>
  <si>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</si>
  <si>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</si>
  <si>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</si>
  <si>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</si>
  <si>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</si>
  <si>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</si>
  <si>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</si>
  <si>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</si>
  <si>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</si>
  <si>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</si>
  <si>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</si>
  <si>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</si>
  <si>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</si>
  <si>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</si>
  <si>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</si>
  <si>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</si>
  <si>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</si>
  <si>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</si>
  <si>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</si>
  <si>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</si>
  <si>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</si>
  <si>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</si>
  <si>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</si>
  <si>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</si>
  <si>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</si>
  <si>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</si>
  <si>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</si>
  <si>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</si>
  <si>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</si>
  <si>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</si>
  <si>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</si>
  <si>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</si>
  <si>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</si>
  <si>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</si>
  <si>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</si>
  <si>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</si>
  <si>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</si>
  <si>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</si>
  <si>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</si>
  <si>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</si>
  <si>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</si>
  <si>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</si>
  <si>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</si>
  <si>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</si>
  <si>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</si>
  <si>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</si>
  <si>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</si>
  <si>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</si>
  <si>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</si>
  <si>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</si>
  <si>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</si>
  <si>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</si>
  <si>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</si>
  <si>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</si>
  <si>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</si>
  <si>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</si>
  <si>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</si>
  <si>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</si>
  <si>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</si>
  <si>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</si>
  <si>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</si>
  <si>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</si>
  <si>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</si>
  <si>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</si>
  <si>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</si>
  <si>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</si>
  <si>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</si>
  <si>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</si>
  <si>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</si>
  <si>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</si>
  <si>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</si>
  <si>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</si>
  <si>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</si>
  <si>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</si>
  <si>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</si>
  <si>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</si>
  <si>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</si>
  <si>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</si>
  <si>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</si>
  <si>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</si>
  <si>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</si>
  <si>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</si>
  <si>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</si>
  <si>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</si>
  <si>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</si>
  <si>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</si>
  <si>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</si>
  <si>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</si>
  <si>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</si>
  <si>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</si>
  <si>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</si>
  <si>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</si>
  <si>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</si>
  <si>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</si>
  <si>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</si>
  <si>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</si>
  <si>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</si>
  <si>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</si>
  <si>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</si>
  <si>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</si>
  <si>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</si>
  <si>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</si>
  <si>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</si>
  <si>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</si>
  <si>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</si>
  <si>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</si>
  <si>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</si>
  <si>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</si>
  <si>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</si>
  <si>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</si>
  <si>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</si>
  <si>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</si>
  <si>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</si>
  <si>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</si>
  <si>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</si>
  <si>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</si>
  <si>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</si>
  <si>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</si>
  <si>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</si>
  <si>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</si>
  <si>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</si>
  <si>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</si>
  <si>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</si>
  <si>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</si>
  <si>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</si>
  <si>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</si>
  <si>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</si>
  <si>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</si>
  <si>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</si>
  <si>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</si>
  <si>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</si>
  <si>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</si>
  <si>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</si>
  <si>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</si>
  <si>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</si>
  <si>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</si>
  <si>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</si>
  <si>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</si>
  <si>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</si>
  <si>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</si>
  <si>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</si>
  <si>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</si>
  <si>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</si>
  <si>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</si>
  <si>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</si>
  <si>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</si>
  <si>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</si>
  <si>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</si>
  <si>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</si>
  <si>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</si>
  <si>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</si>
  <si>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</si>
  <si>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</si>
  <si>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</si>
  <si>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</si>
  <si>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</si>
  <si>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</si>
  <si>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</si>
  <si>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</si>
  <si>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</si>
  <si>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</si>
  <si>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</si>
  <si>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</si>
  <si>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</si>
  <si>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</si>
  <si>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</si>
  <si>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</si>
  <si>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</si>
  <si>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</si>
  <si>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</si>
  <si>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</si>
  <si>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</si>
  <si>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</si>
  <si>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</si>
  <si>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</si>
  <si>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</si>
  <si>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</si>
  <si>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</si>
  <si>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</si>
  <si>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</si>
  <si>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</si>
  <si>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</si>
  <si>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</si>
  <si>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</si>
  <si>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</si>
  <si>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</si>
  <si>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</si>
  <si>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</si>
  <si>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</si>
  <si>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</si>
  <si>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</si>
  <si>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</si>
  <si>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</si>
  <si>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</si>
  <si>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</si>
  <si>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</si>
  <si>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</si>
  <si>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</si>
  <si>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</si>
  <si>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</si>
  <si>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</si>
  <si>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</si>
  <si>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</si>
  <si>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</si>
  <si>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</si>
  <si>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</si>
  <si>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</si>
  <si>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</si>
  <si>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</si>
  <si>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</si>
  <si>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</si>
  <si>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</si>
  <si>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</si>
  <si>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</si>
  <si>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</si>
  <si>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</si>
  <si>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</si>
  <si>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</si>
  <si>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</si>
  <si>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</si>
  <si>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</si>
  <si>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</si>
  <si>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</si>
  <si>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</si>
  <si>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</si>
  <si>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</si>
  <si>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</si>
  <si>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</si>
  <si>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</si>
  <si>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</si>
  <si>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</si>
  <si>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</si>
  <si>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</si>
  <si>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</si>
  <si>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</si>
  <si>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</si>
  <si>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</si>
  <si>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</si>
  <si>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</si>
  <si>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</si>
  <si>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</si>
  <si>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</si>
  <si>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</si>
  <si>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</si>
  <si>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</si>
  <si>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</si>
  <si>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</si>
  <si>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</si>
  <si>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</si>
  <si>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</si>
  <si>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</si>
  <si>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</si>
  <si>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</si>
  <si>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</si>
  <si>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</si>
  <si>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</si>
  <si>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</si>
  <si>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</si>
  <si>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</si>
  <si>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</si>
  <si>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</si>
  <si>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</si>
  <si>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</si>
  <si>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</si>
  <si>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</si>
  <si>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</si>
  <si>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</si>
  <si>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</si>
  <si>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</si>
  <si>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</si>
  <si>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</si>
  <si>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</si>
  <si>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</si>
  <si>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</si>
  <si>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</si>
  <si>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</si>
  <si>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</si>
  <si>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</si>
  <si>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</si>
  <si>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</si>
  <si>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</si>
  <si>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</si>
  <si>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</si>
  <si>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</si>
  <si>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</si>
  <si>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</si>
  <si>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</si>
  <si>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</si>
  <si>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</si>
  <si>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</si>
  <si>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</si>
  <si>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</si>
  <si>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</si>
  <si>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</si>
  <si>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</si>
  <si>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</si>
  <si>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</si>
  <si>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</si>
  <si>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</si>
  <si>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</si>
  <si>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</si>
  <si>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</si>
  <si>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</si>
  <si>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</si>
  <si>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</si>
  <si>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</si>
  <si>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</si>
  <si>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</si>
  <si>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</si>
  <si>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</si>
  <si>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</si>
  <si>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</si>
  <si>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</si>
  <si>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</si>
  <si>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</si>
  <si>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</si>
  <si>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</si>
  <si>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</si>
  <si>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</si>
  <si>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</si>
  <si>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</si>
  <si>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</si>
  <si>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</si>
  <si>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</si>
  <si>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</si>
  <si>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</si>
  <si>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</si>
  <si>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</si>
  <si>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</si>
  <si>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</si>
  <si>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</si>
  <si>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</si>
  <si>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</si>
  <si>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</si>
  <si>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</si>
  <si>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</si>
  <si>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</si>
  <si>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</si>
  <si>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</si>
  <si>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</si>
  <si>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</si>
  <si>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</si>
  <si>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</si>
  <si>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</si>
  <si>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</si>
  <si>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</si>
  <si>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</si>
  <si>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</si>
  <si>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</si>
  <si>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</si>
  <si>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</si>
  <si>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</si>
  <si>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</si>
  <si>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</si>
  <si>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</si>
  <si>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</si>
  <si>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</si>
  <si>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</si>
  <si>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</si>
  <si>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</si>
  <si>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</si>
  <si>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</si>
  <si>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</si>
  <si>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</si>
  <si>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</si>
  <si>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</si>
  <si>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</si>
  <si>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</si>
  <si>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</si>
  <si>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</si>
  <si>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</si>
  <si>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</si>
  <si>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</si>
  <si>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</si>
  <si>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</si>
  <si>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</si>
  <si>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</si>
  <si>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</si>
  <si>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</si>
  <si>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</si>
  <si>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</si>
  <si>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</si>
  <si>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</si>
  <si>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</si>
  <si>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</si>
  <si>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</si>
  <si>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</si>
  <si>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</si>
  <si>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</si>
  <si>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</si>
  <si>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</si>
  <si>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</si>
  <si>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</si>
  <si>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</si>
  <si>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</si>
  <si>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</si>
  <si>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</si>
  <si>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</si>
  <si>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</si>
  <si>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</si>
  <si>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</si>
  <si>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</si>
  <si>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</si>
  <si>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</si>
  <si>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</si>
  <si>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</si>
  <si>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</si>
  <si>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</si>
  <si>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</si>
  <si>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</si>
  <si>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</si>
  <si>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</si>
  <si>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</si>
  <si>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</si>
  <si>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</si>
  <si>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</si>
  <si>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</si>
  <si>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</si>
  <si>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</si>
  <si>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</si>
  <si>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</si>
  <si>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</si>
  <si>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</si>
  <si>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</si>
  <si>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</si>
  <si>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</si>
  <si>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</si>
  <si>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</si>
  <si>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</si>
  <si>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</si>
  <si>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</si>
  <si>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</si>
  <si>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</si>
  <si>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</si>
  <si>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</si>
  <si>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</si>
  <si>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</si>
  <si>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</si>
  <si>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</si>
  <si>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</si>
  <si>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</si>
  <si>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</si>
  <si>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</si>
  <si>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</si>
  <si>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</si>
  <si>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</si>
  <si>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</si>
  <si>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</si>
  <si>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</si>
  <si>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</si>
  <si>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</si>
  <si>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</si>
  <si>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</si>
  <si>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</si>
  <si>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</si>
  <si>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</si>
  <si>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</si>
  <si>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</si>
  <si>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</si>
  <si>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</si>
  <si>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</si>
  <si>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</si>
  <si>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</si>
  <si>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</si>
  <si>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</si>
  <si>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</si>
  <si>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</si>
  <si>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</si>
  <si>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</si>
  <si>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</si>
  <si>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</si>
  <si>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</si>
  <si>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</si>
  <si>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</si>
  <si>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</si>
  <si>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</si>
  <si>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</si>
  <si>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</si>
  <si>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</si>
  <si>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</si>
  <si>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</si>
  <si>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</si>
  <si>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</si>
  <si>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</si>
  <si>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</si>
  <si>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</si>
  <si>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</si>
  <si>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</si>
  <si>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</si>
  <si>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</si>
  <si>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</si>
  <si>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</si>
  <si>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</si>
  <si>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</si>
  <si>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</si>
  <si>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</si>
  <si>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</si>
  <si>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</si>
  <si>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</si>
  <si>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</si>
  <si>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</si>
  <si>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</si>
  <si>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</si>
  <si>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</si>
  <si>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</si>
  <si>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</si>
  <si>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</si>
  <si>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</si>
  <si>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</si>
  <si>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</si>
  <si>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</si>
  <si>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</si>
  <si>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</si>
  <si>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</si>
  <si>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</si>
  <si>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</si>
  <si>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</si>
  <si>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</si>
  <si>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</si>
  <si>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</si>
  <si>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</si>
  <si>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</si>
  <si>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</si>
  <si>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</si>
  <si>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</si>
  <si>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</si>
  <si>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</si>
  <si>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</si>
  <si>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</si>
  <si>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</si>
  <si>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</si>
  <si>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</si>
  <si>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</si>
  <si>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</si>
  <si>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</si>
  <si>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</si>
  <si>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</si>
  <si>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</si>
  <si>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</si>
  <si>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</si>
  <si>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</si>
  <si>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</si>
  <si>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</si>
  <si>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</si>
  <si>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</si>
  <si>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</si>
  <si>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</si>
  <si>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</si>
  <si>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</si>
  <si>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</si>
  <si>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</si>
  <si>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</si>
  <si>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</si>
  <si>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</si>
  <si>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</si>
  <si>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</si>
  <si>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</si>
  <si>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</si>
  <si>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</si>
  <si>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</si>
  <si>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</si>
  <si>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</si>
  <si>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</si>
  <si>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</si>
  <si>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</si>
  <si>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</si>
  <si>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</si>
  <si>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</si>
  <si>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</si>
  <si>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</si>
  <si>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</si>
  <si>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</si>
  <si>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</si>
  <si>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</si>
  <si>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</si>
  <si>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</si>
  <si>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</si>
  <si>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</si>
  <si>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</si>
  <si>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</si>
  <si>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</si>
  <si>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</si>
  <si>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</si>
  <si>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</si>
  <si>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</si>
  <si>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</si>
  <si>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</si>
  <si>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</si>
  <si>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</si>
  <si>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</si>
  <si>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</si>
  <si>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</si>
  <si>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</si>
  <si>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</si>
  <si>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</si>
  <si>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</si>
  <si>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</si>
  <si>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</si>
  <si>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</si>
  <si>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</si>
  <si>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</si>
  <si>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</si>
  <si>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</si>
  <si>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</si>
  <si>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</si>
  <si>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</si>
  <si>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</si>
  <si>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</si>
  <si>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</si>
  <si>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</si>
  <si>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</si>
  <si>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</si>
  <si>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</si>
  <si>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</si>
  <si>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</si>
  <si>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</si>
  <si>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</si>
  <si>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</si>
  <si>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</si>
  <si>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</si>
  <si>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</si>
  <si>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</si>
  <si>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</si>
  <si>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</si>
  <si>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</si>
  <si>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</si>
  <si>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</si>
  <si>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</si>
  <si>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</si>
  <si>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</si>
  <si>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</si>
  <si>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</si>
  <si>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</si>
  <si>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</si>
  <si>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</si>
  <si>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</si>
  <si>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</si>
  <si>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</si>
  <si>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</si>
  <si>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</si>
  <si>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</si>
  <si>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</si>
  <si>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</si>
  <si>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</si>
  <si>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</si>
  <si>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</si>
  <si>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</si>
  <si>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</si>
  <si>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</si>
  <si>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</si>
  <si>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</si>
  <si>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</si>
  <si>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</si>
  <si>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</si>
  <si>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</si>
  <si>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</si>
  <si>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</si>
  <si>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</si>
  <si>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</si>
  <si>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</si>
  <si>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</si>
  <si>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</si>
  <si>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</si>
  <si>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</si>
  <si>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</si>
  <si>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</si>
  <si>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</si>
  <si>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</si>
  <si>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</si>
  <si>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</si>
  <si>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</si>
  <si>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</si>
  <si>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</si>
  <si>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</si>
  <si>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</si>
  <si>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</si>
  <si>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</si>
  <si>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</si>
  <si>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</si>
  <si>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</si>
  <si>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</si>
  <si>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</si>
  <si>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</si>
  <si>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</si>
  <si>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</si>
  <si>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</si>
  <si>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</si>
  <si>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</si>
  <si>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</si>
  <si>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</si>
  <si>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</si>
  <si>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</si>
  <si>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</si>
  <si>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</si>
  <si>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</si>
  <si>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</si>
  <si>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</si>
  <si>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</si>
  <si>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</si>
  <si>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</si>
  <si>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</si>
  <si>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</si>
  <si>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</si>
  <si>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</si>
  <si>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</si>
  <si>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</si>
  <si>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</si>
  <si>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</si>
  <si>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</si>
  <si>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</si>
  <si>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</si>
  <si>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</si>
  <si>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</si>
  <si>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</si>
  <si>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</si>
  <si>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</si>
  <si>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</si>
  <si>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</si>
  <si>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</si>
  <si>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</si>
  <si>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</si>
  <si>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</si>
  <si>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</si>
  <si>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</si>
  <si>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</si>
  <si>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</si>
  <si>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</si>
  <si>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</si>
  <si>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</si>
  <si>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</si>
  <si>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</si>
  <si>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</si>
  <si>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</si>
  <si>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</si>
  <si>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</si>
  <si>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</si>
  <si>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</si>
  <si>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</si>
  <si>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</si>
  <si>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</si>
  <si>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</si>
  <si>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</si>
  <si>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</si>
  <si>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</si>
  <si>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</si>
  <si>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</si>
  <si>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</si>
  <si>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</si>
  <si>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</si>
  <si>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</si>
  <si>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</si>
  <si>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</si>
  <si>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</si>
  <si>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</si>
  <si>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</si>
  <si>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</si>
  <si>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</si>
  <si>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</si>
  <si>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</si>
  <si>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</si>
  <si>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</si>
  <si>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</si>
  <si>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</si>
  <si>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</si>
  <si>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</si>
  <si>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</si>
  <si>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</si>
  <si>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</si>
  <si>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</si>
  <si>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</si>
  <si>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</si>
  <si>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</si>
  <si>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</si>
  <si>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</si>
  <si>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</si>
  <si>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</si>
  <si>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</si>
  <si>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</si>
  <si>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</si>
  <si>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</si>
  <si>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</si>
  <si>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</si>
  <si>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</si>
  <si>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</si>
  <si>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</si>
  <si>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</si>
  <si>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</si>
  <si>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</si>
  <si>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</si>
  <si>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</si>
  <si>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</si>
  <si>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</si>
  <si>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</si>
  <si>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</si>
  <si>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</si>
  <si>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</si>
  <si>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</si>
  <si>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</si>
  <si>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</si>
  <si>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</si>
  <si>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</si>
  <si>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</si>
  <si>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</si>
  <si>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</si>
  <si>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</si>
  <si>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</si>
  <si>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</si>
  <si>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</si>
  <si>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</si>
  <si>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</si>
  <si>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</si>
  <si>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</si>
  <si>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</si>
  <si>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</si>
  <si>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</si>
  <si>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</si>
  <si>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</si>
  <si>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</si>
  <si>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</si>
  <si>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</si>
  <si>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</si>
  <si>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</si>
  <si>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</si>
  <si>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</si>
  <si>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</si>
  <si>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</si>
  <si>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</si>
  <si>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</si>
  <si>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</si>
  <si>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</si>
  <si>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</si>
  <si>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</si>
  <si>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</si>
  <si>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</si>
  <si>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</si>
  <si>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</si>
  <si>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</si>
  <si>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</si>
  <si>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</si>
  <si>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</si>
  <si>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</si>
  <si>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</si>
  <si>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</si>
  <si>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</si>
  <si>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</si>
  <si>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</si>
  <si>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</si>
  <si>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</si>
  <si>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</si>
  <si>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</si>
  <si>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</si>
  <si>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</si>
  <si>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</si>
  <si>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</si>
  <si>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</si>
  <si>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</si>
  <si>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</si>
  <si>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</si>
  <si>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</si>
  <si>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</si>
  <si>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</si>
  <si>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</si>
  <si>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</si>
  <si>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</si>
  <si>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</si>
  <si>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</si>
  <si>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</si>
  <si>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</si>
  <si>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</si>
  <si>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</si>
  <si>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</si>
  <si>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</si>
  <si>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</si>
  <si>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</si>
  <si>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</si>
  <si>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</si>
  <si>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</si>
  <si>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</si>
  <si>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</si>
  <si>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</si>
  <si>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</si>
  <si>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</si>
  <si>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</si>
  <si>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</si>
  <si>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</si>
  <si>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</si>
  <si>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</si>
  <si>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</si>
  <si>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</si>
  <si>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</si>
  <si>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</si>
  <si>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</si>
  <si>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</si>
  <si>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</si>
  <si>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</si>
  <si>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</si>
  <si>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</si>
  <si>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</si>
  <si>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</si>
  <si>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</si>
  <si>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</si>
  <si>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</si>
  <si>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</si>
  <si>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</si>
  <si>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</si>
  <si>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</si>
  <si>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</si>
  <si>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</si>
  <si>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</si>
  <si>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</si>
  <si>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</si>
  <si>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</si>
  <si>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</si>
  <si>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</si>
  <si>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</si>
  <si>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</si>
  <si>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</si>
  <si>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</si>
  <si>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</si>
  <si>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</si>
  <si>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</si>
  <si>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</si>
  <si>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</si>
  <si>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</si>
  <si>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</si>
  <si>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</si>
  <si>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</si>
  <si>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</si>
  <si>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</si>
  <si>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</si>
  <si>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</si>
  <si>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</si>
  <si>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</si>
  <si>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</si>
  <si>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</si>
  <si>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</si>
  <si>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</si>
  <si>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</si>
  <si>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</si>
  <si>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</si>
  <si>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</si>
  <si>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</si>
  <si>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</si>
  <si>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</si>
  <si>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</si>
  <si>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</si>
  <si>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</si>
  <si>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</si>
  <si>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</si>
  <si>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</si>
  <si>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</si>
  <si>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</si>
  <si>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</si>
  <si>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</si>
  <si>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</si>
  <si>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</si>
  <si>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</si>
  <si>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</si>
  <si>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</si>
  <si>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</si>
  <si>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</si>
  <si>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</si>
  <si>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</si>
  <si>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</si>
  <si>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</si>
  <si>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</si>
  <si>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</si>
  <si>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</si>
  <si>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</si>
  <si>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</si>
  <si>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</si>
  <si>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</si>
  <si>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</si>
  <si>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</si>
  <si>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</si>
  <si>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</si>
  <si>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</si>
  <si>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</si>
  <si>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</si>
  <si>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</si>
  <si>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</si>
  <si>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</si>
  <si>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</si>
  <si>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</si>
  <si>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</si>
  <si>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</si>
  <si>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</si>
  <si>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</si>
  <si>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</si>
  <si>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</si>
  <si>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</si>
  <si>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</si>
  <si>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</si>
  <si>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</si>
  <si>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</si>
  <si>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</si>
  <si>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</si>
  <si>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</si>
  <si>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</si>
  <si>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</si>
  <si>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</si>
  <si>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</si>
  <si>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</si>
  <si>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</si>
  <si>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</si>
  <si>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</si>
  <si>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</si>
  <si>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</si>
  <si>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</si>
  <si>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</si>
  <si>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</si>
  <si>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</si>
  <si>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</si>
  <si>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</si>
  <si>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</si>
  <si>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</si>
  <si>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</si>
  <si>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</si>
  <si>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</si>
  <si>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</si>
  <si>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</si>
  <si>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</si>
  <si>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</si>
  <si>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</si>
  <si>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</si>
  <si>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</si>
  <si>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</si>
  <si>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</si>
  <si>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</si>
  <si>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</si>
  <si>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</si>
  <si>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</si>
  <si>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</si>
  <si>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</si>
  <si>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</si>
  <si>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</si>
  <si>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</si>
  <si>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</si>
  <si>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</si>
  <si>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</si>
  <si>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</si>
  <si>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</si>
  <si>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</si>
  <si>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</si>
  <si>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</si>
  <si>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</si>
  <si>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</si>
  <si>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</si>
  <si>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</si>
  <si>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</si>
  <si>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</si>
  <si>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</si>
  <si>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</si>
  <si>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</si>
  <si>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</si>
  <si>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</si>
  <si>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</si>
  <si>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</si>
  <si>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</si>
  <si>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</si>
  <si>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</si>
  <si>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</si>
  <si>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</si>
  <si>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</si>
  <si>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</si>
  <si>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</si>
  <si>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</si>
  <si>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</si>
  <si>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</si>
  <si>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</si>
  <si>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</si>
  <si>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</si>
  <si>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</si>
  <si>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</si>
  <si>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</si>
  <si>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</si>
  <si>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</si>
  <si>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</si>
  <si>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</si>
  <si>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</si>
  <si>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</si>
  <si>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</si>
  <si>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</si>
  <si>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</si>
  <si>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</si>
  <si>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</si>
  <si>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</si>
  <si>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</si>
  <si>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</si>
  <si>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</si>
  <si>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</si>
  <si>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</si>
  <si>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</si>
  <si>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</si>
  <si>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</si>
  <si>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</si>
  <si>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</si>
  <si>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</si>
  <si>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</si>
  <si>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</si>
  <si>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</si>
  <si>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</si>
  <si>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</si>
  <si>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</si>
  <si>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</si>
  <si>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</si>
  <si>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</si>
  <si>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</si>
  <si>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</si>
  <si>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</si>
  <si>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</si>
  <si>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</si>
  <si>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</si>
  <si>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</si>
  <si>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</si>
  <si>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</si>
  <si>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</si>
  <si>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</si>
  <si>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</si>
  <si>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</si>
  <si>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</si>
  <si>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</si>
  <si>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</si>
  <si>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</si>
  <si>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</si>
  <si>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</si>
  <si>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</si>
  <si>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</si>
  <si>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</si>
  <si>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</si>
  <si>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</si>
  <si>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</si>
  <si>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</si>
  <si>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</si>
  <si>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</si>
  <si>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</si>
  <si>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</si>
  <si>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</si>
  <si>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</si>
  <si>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</si>
  <si>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</si>
  <si>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</si>
  <si>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</si>
  <si>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</si>
  <si>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</si>
  <si>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</si>
  <si>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</si>
  <si>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</si>
  <si>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</si>
  <si>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</si>
  <si>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</si>
  <si>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</si>
  <si>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</si>
  <si>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</si>
  <si>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</si>
  <si>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</si>
  <si>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</si>
  <si>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</si>
  <si>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</si>
  <si>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</si>
  <si>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</si>
  <si>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</si>
  <si>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</si>
  <si>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</si>
  <si>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</si>
  <si>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</si>
  <si>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</si>
  <si>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</si>
  <si>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</si>
  <si>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</si>
  <si>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</si>
  <si>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</si>
  <si>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</si>
  <si>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</si>
  <si>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</si>
  <si>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</si>
  <si>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</si>
  <si>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</si>
  <si>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</si>
  <si>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</si>
  <si>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</si>
  <si>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</si>
  <si>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</si>
  <si>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</si>
  <si>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</si>
  <si>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</si>
  <si>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</si>
  <si>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</si>
  <si>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</si>
  <si>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</si>
  <si>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</si>
  <si>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</si>
  <si>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</si>
  <si>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</si>
  <si>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</si>
  <si>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</si>
  <si>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</si>
  <si>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</si>
  <si>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</si>
  <si>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</si>
  <si>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</si>
  <si>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</si>
  <si>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</si>
  <si>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</si>
  <si>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</si>
  <si>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</si>
  <si>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</si>
  <si>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</si>
  <si>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</si>
  <si>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</si>
  <si>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</si>
  <si>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</si>
  <si>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</si>
  <si>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</si>
  <si>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</si>
  <si>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</si>
  <si>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</si>
  <si>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</si>
  <si>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</si>
  <si>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</si>
  <si>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</si>
  <si>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</si>
  <si>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</si>
  <si>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</si>
  <si>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</si>
  <si>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</si>
  <si>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</si>
  <si>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</si>
  <si>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</si>
  <si>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</si>
  <si>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</si>
  <si>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</si>
  <si>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</si>
  <si>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</si>
  <si>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</si>
  <si>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</si>
  <si>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</si>
  <si>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</si>
  <si>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</si>
  <si>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</si>
  <si>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</si>
  <si>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</si>
  <si>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</si>
  <si>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</si>
  <si>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</si>
  <si>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</si>
  <si>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</si>
  <si>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</si>
  <si>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</si>
  <si>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</si>
  <si>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</si>
  <si>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</si>
  <si>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</si>
  <si>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</si>
  <si>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</si>
  <si>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</si>
  <si>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</si>
  <si>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</si>
  <si>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</si>
  <si>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</si>
  <si>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</si>
  <si>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</si>
  <si>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</si>
  <si>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</si>
  <si>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</si>
  <si>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</si>
  <si>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</si>
  <si>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</si>
  <si>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</si>
  <si>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</si>
  <si>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</si>
  <si>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</si>
  <si>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</si>
  <si>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</si>
  <si>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</si>
  <si>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</si>
  <si>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</si>
  <si>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</si>
  <si>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</si>
  <si>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</si>
  <si>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</si>
  <si>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</si>
  <si>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</si>
  <si>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</si>
  <si>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</si>
  <si>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</si>
  <si>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</si>
  <si>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</si>
  <si>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</si>
  <si>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</si>
  <si>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</si>
  <si>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</si>
  <si>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</si>
  <si>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</si>
  <si>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</si>
  <si>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</si>
  <si>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</si>
  <si>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</si>
  <si>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</si>
  <si>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</si>
  <si>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</si>
  <si>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</si>
  <si>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</si>
  <si>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</si>
  <si>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</si>
  <si>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</si>
  <si>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</si>
  <si>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</si>
  <si>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</si>
  <si>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</si>
  <si>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</si>
  <si>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</si>
  <si>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</si>
  <si>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</si>
  <si>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</si>
  <si>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</si>
  <si>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</si>
  <si>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</si>
  <si>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</si>
  <si>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</si>
  <si>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</si>
  <si>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</si>
  <si>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</si>
  <si>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</si>
  <si>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</si>
  <si>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</si>
  <si>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</si>
  <si>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</si>
  <si>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</si>
  <si>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</si>
  <si>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</si>
  <si>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</si>
  <si>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</si>
  <si>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</si>
  <si>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</si>
  <si>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</si>
  <si>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</si>
  <si>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</si>
  <si>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</si>
  <si>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</si>
  <si>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</si>
  <si>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</si>
  <si>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</si>
  <si>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</si>
  <si>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</si>
  <si>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</si>
  <si>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</si>
  <si>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</si>
  <si>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</si>
  <si>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</si>
  <si>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</si>
  <si>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</si>
  <si>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</si>
  <si>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</si>
  <si>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</si>
  <si>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</si>
  <si>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</si>
  <si>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</si>
  <si>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</si>
  <si>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</si>
  <si>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</si>
  <si>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</si>
  <si>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</si>
  <si>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</si>
  <si>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</si>
  <si>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</si>
  <si>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</si>
  <si>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</si>
  <si>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</si>
  <si>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</si>
  <si>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</si>
  <si>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</si>
  <si>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</si>
  <si>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</si>
  <si>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</si>
  <si>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</si>
  <si>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</si>
  <si>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</si>
  <si>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</si>
  <si>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</si>
  <si>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</si>
  <si>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</si>
  <si>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</si>
  <si>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</si>
  <si>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</si>
  <si>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</si>
  <si>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</si>
  <si>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</si>
  <si>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</si>
  <si>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</si>
  <si>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</si>
  <si>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</si>
  <si>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</si>
  <si>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</si>
  <si>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</si>
  <si>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</si>
  <si>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</si>
  <si>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</si>
  <si>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</si>
  <si>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</si>
  <si>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</si>
  <si>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</si>
  <si>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</si>
  <si>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</si>
  <si>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</si>
  <si>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</si>
  <si>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</si>
  <si>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</si>
  <si>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</si>
  <si>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</si>
  <si>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</si>
  <si>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</si>
  <si>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</si>
  <si>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</si>
  <si>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</si>
  <si>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</si>
  <si>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</si>
  <si>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</si>
  <si>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</si>
  <si>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</si>
  <si>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</si>
  <si>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</si>
  <si>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</si>
  <si>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</si>
  <si>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</si>
  <si>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</si>
  <si>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</si>
  <si>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</si>
  <si>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</si>
  <si>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</si>
  <si>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</si>
  <si>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</si>
  <si>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</si>
  <si>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</si>
  <si>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</si>
  <si>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</si>
  <si>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</si>
  <si>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</si>
  <si>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</si>
  <si>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</si>
  <si>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</si>
  <si>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</si>
  <si>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</si>
  <si>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</si>
  <si>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</si>
  <si>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</si>
  <si>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</si>
  <si>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</si>
  <si>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</si>
  <si>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</si>
  <si>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</si>
  <si>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</si>
  <si>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</si>
  <si>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</si>
  <si>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</si>
  <si>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</si>
  <si>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</si>
  <si>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</si>
  <si>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</si>
  <si>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</si>
  <si>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</si>
  <si>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</si>
  <si>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</si>
  <si>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</si>
  <si>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</si>
  <si>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</si>
  <si>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</si>
  <si>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</si>
  <si>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</si>
  <si>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</si>
  <si>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</si>
  <si>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</si>
  <si>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</si>
  <si>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</si>
  <si>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</si>
  <si>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</si>
  <si>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</si>
  <si>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</si>
  <si>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</si>
  <si>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</si>
  <si>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</si>
  <si>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</si>
  <si>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</si>
  <si>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</si>
  <si>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</si>
  <si>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</si>
  <si>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</si>
  <si>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</si>
  <si>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</si>
  <si>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</si>
  <si>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</si>
  <si>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</si>
  <si>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</si>
  <si>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</si>
  <si>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</si>
  <si>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</si>
  <si>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</si>
  <si>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</si>
  <si>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</si>
  <si>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</si>
  <si>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</si>
  <si>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</si>
  <si>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</si>
  <si>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</si>
  <si>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</si>
  <si>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</si>
  <si>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</si>
  <si>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</si>
  <si>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</si>
  <si>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</si>
  <si>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</si>
  <si>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</si>
  <si>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</si>
  <si>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</si>
  <si>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</si>
  <si>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</si>
  <si>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</si>
  <si>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</si>
  <si>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</si>
  <si>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</si>
  <si>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</si>
  <si>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</si>
  <si>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</si>
  <si>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</si>
  <si>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</si>
  <si>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</si>
  <si>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</si>
  <si>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</si>
  <si>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</si>
  <si>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</si>
  <si>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</si>
  <si>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</si>
  <si>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</si>
  <si>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</si>
  <si>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</si>
  <si>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</si>
  <si>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</si>
  <si>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</si>
  <si>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</si>
  <si>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</si>
  <si>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</si>
  <si>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</si>
  <si>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</si>
  <si>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</si>
  <si>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</si>
  <si>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</si>
  <si>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</si>
  <si>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</si>
  <si>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</si>
  <si>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</si>
  <si>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</si>
  <si>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</si>
  <si>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</si>
  <si>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</si>
  <si>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</si>
  <si>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</si>
  <si>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</si>
  <si>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</si>
  <si>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</si>
  <si>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</si>
  <si>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</si>
  <si>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</si>
  <si>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</si>
  <si>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</si>
  <si>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</si>
  <si>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</si>
  <si>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</si>
  <si>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</si>
  <si>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</si>
  <si>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</si>
  <si>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</si>
  <si>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</si>
  <si>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</si>
  <si>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</si>
  <si>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</si>
  <si>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</si>
  <si>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</si>
  <si>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</si>
  <si>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</si>
  <si>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</si>
  <si>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</si>
  <si>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</si>
  <si>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</si>
  <si>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</si>
  <si>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</si>
  <si>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</si>
  <si>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</si>
  <si>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</si>
  <si>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</si>
  <si>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</si>
  <si>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</si>
  <si>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</si>
  <si>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</si>
  <si>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</si>
  <si>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</si>
  <si>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</si>
  <si>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</si>
  <si>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</si>
  <si>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</si>
  <si>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</si>
  <si>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</si>
  <si>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</si>
  <si>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</si>
  <si>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</si>
  <si>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</si>
  <si>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</si>
  <si>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</si>
  <si>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</si>
  <si>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</si>
  <si>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</si>
  <si>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</si>
  <si>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</si>
  <si>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</si>
  <si>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</si>
  <si>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</si>
  <si>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</si>
  <si>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</si>
  <si>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</si>
  <si>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</si>
  <si>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</si>
  <si>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</si>
  <si>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</si>
  <si>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</si>
  <si>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</si>
  <si>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</si>
  <si>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</si>
  <si>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</si>
  <si>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</si>
  <si>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</si>
  <si>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</si>
  <si>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</si>
  <si>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</si>
  <si>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</si>
  <si>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</si>
  <si>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</si>
  <si>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</si>
  <si>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</si>
  <si>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</si>
  <si>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</si>
  <si>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</si>
  <si>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</si>
  <si>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</si>
  <si>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</si>
  <si>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</si>
  <si>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</si>
  <si>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</si>
  <si>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</si>
  <si>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</si>
  <si>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</si>
  <si>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</si>
  <si>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</si>
  <si>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</si>
  <si>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</si>
  <si>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</si>
  <si>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</si>
  <si>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</si>
  <si>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</si>
  <si>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</si>
  <si>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</si>
  <si>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</si>
  <si>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</si>
  <si>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</si>
  <si>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</si>
  <si>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</si>
  <si>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</si>
  <si>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</si>
  <si>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</si>
  <si>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</si>
  <si>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</si>
  <si>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</si>
  <si>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</si>
  <si>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</si>
  <si>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</si>
  <si>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</si>
  <si>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</si>
  <si>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</si>
  <si>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</si>
  <si>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</si>
  <si>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</si>
  <si>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</si>
  <si>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</si>
  <si>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</si>
  <si>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</si>
  <si>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</si>
  <si>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</si>
  <si>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</si>
  <si>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</si>
  <si>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</si>
  <si>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</si>
  <si>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</si>
  <si>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</si>
  <si>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</si>
  <si>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</si>
  <si>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</si>
  <si>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</si>
  <si>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</si>
  <si>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</si>
  <si>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</si>
  <si>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</si>
  <si>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</si>
  <si>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</si>
  <si>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</si>
  <si>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</si>
  <si>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</si>
  <si>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</si>
  <si>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</si>
  <si>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</si>
  <si>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</si>
  <si>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</si>
  <si>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</si>
  <si>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</si>
  <si>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</si>
  <si>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</si>
  <si>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</si>
  <si>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</si>
  <si>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</si>
  <si>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</si>
  <si>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</si>
  <si>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</si>
  <si>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</si>
  <si>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</si>
  <si>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</si>
  <si>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</si>
  <si>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</si>
  <si>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</si>
  <si>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</si>
  <si>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</si>
  <si>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</si>
  <si>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</si>
  <si>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</si>
  <si>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</si>
  <si>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</si>
  <si>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</si>
  <si>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</si>
  <si>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</si>
  <si>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</si>
  <si>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</si>
  <si>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</si>
  <si>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</si>
  <si>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</si>
  <si>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</si>
  <si>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</si>
  <si>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</si>
  <si>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</si>
  <si>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</si>
  <si>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</si>
  <si>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</si>
  <si>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</si>
  <si>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</si>
  <si>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</si>
  <si>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</si>
  <si>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</si>
  <si>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</si>
  <si>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</si>
  <si>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</si>
  <si>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</si>
  <si>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</si>
  <si>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</si>
  <si>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</si>
  <si>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</si>
  <si>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</si>
  <si>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</si>
  <si>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</si>
  <si>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</si>
  <si>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</si>
  <si>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</si>
  <si>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</si>
  <si>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</si>
  <si>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</si>
  <si>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</si>
  <si>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</si>
  <si>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</si>
  <si>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</si>
  <si>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</si>
  <si>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</si>
  <si>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</si>
  <si>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</si>
  <si>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</si>
  <si>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</si>
  <si>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</si>
  <si>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</si>
  <si>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</si>
  <si>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</si>
  <si>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</si>
  <si>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</si>
  <si>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</si>
  <si>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</si>
  <si>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</si>
  <si>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</si>
  <si>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</si>
  <si>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</si>
  <si>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</si>
  <si>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</si>
  <si>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</si>
  <si>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</si>
  <si>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</si>
  <si>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</si>
  <si>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</si>
  <si>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</si>
  <si>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</si>
  <si>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</si>
  <si>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</si>
  <si>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</si>
  <si>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</si>
  <si>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</si>
  <si>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</si>
  <si>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</si>
  <si>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</si>
  <si>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</si>
  <si>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</si>
  <si>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</si>
  <si>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</si>
  <si>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</si>
  <si>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</si>
  <si>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</si>
  <si>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</si>
  <si>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</si>
  <si>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</si>
  <si>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</si>
  <si>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</si>
  <si>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</si>
  <si>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</si>
  <si>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</si>
  <si>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</si>
  <si>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</si>
  <si>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</si>
  <si>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</si>
  <si>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</si>
  <si>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</si>
  <si>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</si>
  <si>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</si>
  <si>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</si>
  <si>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</si>
  <si>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</si>
  <si>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</si>
  <si>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</si>
  <si>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</si>
  <si>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</si>
  <si>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</si>
  <si>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</si>
  <si>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</si>
  <si>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</si>
  <si>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</si>
  <si>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</si>
  <si>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</si>
  <si>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</si>
  <si>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</si>
  <si>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</si>
  <si>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</si>
  <si>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</si>
  <si>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</si>
  <si>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</si>
  <si>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</si>
  <si>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</si>
  <si>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</si>
  <si>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</si>
  <si>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</si>
  <si>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</si>
  <si>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</si>
  <si>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</si>
  <si>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</si>
  <si>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</si>
  <si>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</si>
  <si>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</si>
  <si>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</si>
  <si>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</si>
  <si>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</si>
  <si>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</si>
  <si>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</si>
  <si>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</si>
  <si>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</si>
  <si>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</si>
  <si>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</si>
  <si>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</si>
  <si>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</si>
  <si>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</si>
  <si>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</si>
  <si>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</si>
  <si>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</si>
  <si>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</si>
  <si>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</si>
  <si>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</si>
  <si>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</si>
  <si>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</si>
  <si>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</si>
  <si>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</si>
  <si>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</si>
  <si>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</si>
  <si>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</si>
  <si>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</si>
  <si>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</si>
  <si>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</si>
  <si>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</si>
  <si>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</si>
  <si>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</si>
  <si>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</si>
  <si>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</si>
  <si>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</si>
  <si>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</si>
  <si>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</si>
  <si>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</si>
  <si>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</si>
  <si>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</si>
  <si>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</si>
  <si>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</si>
  <si>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</si>
  <si>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</si>
  <si>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</si>
  <si>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</si>
  <si>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</si>
  <si>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</si>
  <si>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</si>
  <si>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</si>
  <si>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</si>
  <si>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</si>
  <si>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</si>
  <si>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</si>
  <si>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</si>
  <si>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</si>
  <si>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</si>
  <si>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</si>
  <si>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</si>
  <si>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</si>
  <si>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</si>
  <si>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</si>
  <si>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</si>
  <si>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</si>
  <si>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</si>
  <si>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</si>
  <si>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</si>
  <si>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</si>
  <si>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</si>
  <si>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</si>
  <si>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</si>
  <si>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</si>
  <si>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</si>
  <si>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</si>
  <si>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</si>
  <si>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</si>
  <si>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</si>
  <si>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</si>
  <si>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</si>
  <si>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</si>
  <si>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</si>
  <si>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</si>
  <si>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</si>
  <si>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</si>
  <si>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</si>
  <si>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</si>
  <si>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</si>
  <si>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</si>
  <si>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</si>
  <si>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</si>
  <si>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</si>
  <si>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</si>
  <si>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</si>
  <si>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</si>
  <si>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</si>
  <si>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</si>
  <si>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</si>
  <si>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</si>
  <si>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</si>
  <si>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</si>
  <si>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</si>
  <si>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</si>
  <si>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</si>
  <si>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</si>
  <si>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</si>
  <si>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</si>
  <si>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</si>
  <si>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</si>
  <si>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</si>
  <si>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</si>
  <si>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</si>
  <si>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</si>
  <si>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</si>
  <si>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</si>
  <si>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</si>
  <si>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</si>
  <si>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</si>
  <si>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</si>
  <si>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</si>
  <si>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</si>
  <si>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</si>
  <si>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</si>
  <si>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</si>
  <si>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</si>
  <si>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</si>
  <si>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</si>
  <si>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</si>
  <si>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</si>
  <si>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</si>
  <si>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</si>
  <si>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</si>
  <si>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</si>
  <si>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</si>
  <si>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</si>
  <si>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</si>
  <si>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</si>
  <si>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</si>
  <si>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</si>
  <si>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</si>
  <si>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</si>
  <si>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</si>
  <si>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</si>
  <si>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</si>
  <si>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</si>
  <si>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</si>
  <si>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</si>
  <si>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</si>
  <si>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</si>
  <si>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</si>
  <si>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</si>
  <si>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</si>
  <si>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</si>
  <si>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</si>
  <si>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</si>
  <si>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</si>
  <si>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</si>
  <si>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</si>
  <si>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</si>
  <si>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</si>
  <si>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</si>
  <si>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</si>
  <si>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</si>
  <si>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</si>
  <si>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</si>
  <si>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</si>
  <si>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</si>
  <si>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</si>
  <si>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</si>
  <si>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</si>
  <si>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</si>
  <si>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</si>
  <si>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</si>
  <si>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</si>
  <si>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</si>
  <si>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</si>
  <si>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</si>
  <si>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</si>
  <si>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</si>
  <si>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</si>
  <si>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</si>
  <si>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</si>
  <si>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</si>
  <si>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</si>
  <si>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</si>
  <si>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</si>
  <si>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</si>
  <si>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</si>
  <si>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</si>
  <si>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</si>
  <si>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</si>
  <si>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</si>
  <si>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</si>
  <si>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</si>
  <si>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</si>
  <si>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</si>
  <si>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</si>
  <si>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</si>
  <si>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</si>
  <si>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</si>
  <si>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</si>
  <si>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</si>
  <si>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</si>
  <si>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</si>
  <si>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</si>
  <si>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</si>
  <si>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</si>
  <si>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</si>
  <si>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</si>
  <si>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</si>
  <si>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</si>
  <si>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</si>
  <si>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</si>
  <si>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</si>
  <si>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</si>
  <si>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</si>
  <si>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</si>
  <si>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</si>
  <si>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</si>
  <si>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</si>
  <si>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</si>
  <si>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</si>
  <si>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</si>
  <si>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</si>
  <si>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</si>
  <si>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</si>
  <si>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</si>
  <si>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</si>
  <si>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</si>
  <si>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</si>
  <si>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</si>
  <si>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</si>
  <si>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</si>
  <si>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</si>
  <si>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</si>
  <si>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</si>
  <si>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</si>
  <si>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</si>
  <si>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</si>
  <si>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</si>
  <si>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</si>
  <si>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</si>
  <si>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</si>
  <si>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</si>
  <si>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</si>
  <si>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</si>
  <si>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</si>
  <si>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</si>
  <si>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</si>
  <si>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</si>
  <si>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</si>
  <si>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</si>
  <si>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</si>
  <si>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</si>
  <si>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</si>
  <si>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</si>
  <si>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</si>
  <si>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</si>
  <si>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</si>
  <si>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</si>
  <si>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</si>
  <si>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</si>
  <si>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</si>
  <si>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</si>
  <si>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</si>
  <si>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</si>
  <si>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</si>
  <si>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</si>
  <si>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</si>
  <si>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</si>
  <si>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</si>
  <si>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</si>
  <si>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</si>
  <si>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</si>
  <si>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</si>
  <si>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</si>
  <si>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</si>
  <si>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</si>
  <si>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</si>
  <si>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</si>
  <si>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</si>
  <si>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</si>
  <si>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</si>
  <si>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</si>
  <si>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</si>
  <si>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</si>
  <si>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</si>
  <si>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</si>
  <si>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</si>
  <si>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</si>
  <si>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</si>
  <si>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</si>
  <si>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</si>
  <si>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</si>
  <si>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</si>
  <si>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</si>
  <si>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</si>
  <si>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</si>
  <si>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</si>
  <si>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</si>
  <si>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</si>
  <si>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</si>
  <si>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</si>
  <si>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</si>
  <si>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</si>
  <si>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</si>
  <si>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</si>
  <si>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</si>
  <si>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</si>
  <si>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</si>
  <si>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</si>
  <si>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</si>
  <si>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</si>
  <si>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</si>
  <si>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</si>
  <si>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</si>
  <si>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</si>
  <si>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</si>
  <si>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</si>
  <si>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</si>
  <si>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</si>
  <si>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</si>
  <si>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</si>
  <si>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</si>
  <si>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</si>
  <si>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</si>
  <si>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</si>
  <si>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</si>
  <si>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</si>
  <si>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</si>
  <si>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</si>
  <si>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</si>
  <si>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</si>
  <si>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</si>
  <si>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</si>
  <si>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</si>
  <si>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</si>
  <si>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</si>
  <si>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</si>
  <si>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</si>
  <si>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</si>
  <si>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</si>
  <si>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</si>
  <si>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</si>
  <si>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</si>
  <si>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</si>
  <si>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</si>
  <si>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</si>
  <si>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</si>
  <si>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</si>
  <si>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</si>
  <si>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</si>
  <si>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</si>
  <si>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</si>
  <si>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</si>
  <si>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</si>
  <si>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</si>
  <si>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</si>
  <si>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</si>
  <si>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</si>
  <si>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</si>
  <si>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</si>
  <si>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</si>
  <si>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</si>
  <si>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</si>
  <si>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</si>
  <si>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</si>
  <si>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</si>
  <si>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</si>
  <si>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</si>
  <si>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</si>
  <si>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</si>
  <si>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</si>
  <si>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</si>
  <si>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</si>
  <si>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</si>
  <si>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</si>
  <si>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</si>
  <si>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</si>
  <si>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</si>
  <si>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</si>
  <si>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</si>
  <si>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</si>
  <si>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</si>
  <si>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</si>
  <si>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</si>
  <si>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</si>
  <si>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</si>
  <si>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</si>
  <si>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</si>
  <si>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</si>
  <si>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</si>
  <si>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</si>
  <si>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</si>
  <si>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</si>
  <si>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</si>
  <si>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</si>
  <si>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</si>
  <si>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</si>
  <si>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</si>
  <si>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</si>
  <si>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</si>
  <si>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</si>
  <si>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</si>
  <si>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</si>
  <si>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</si>
  <si>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</si>
  <si>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</si>
  <si>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</si>
  <si>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</si>
  <si>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</si>
  <si>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</si>
  <si>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</si>
  <si>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</si>
  <si>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</si>
  <si>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</si>
  <si>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</si>
  <si>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</si>
  <si>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</si>
  <si>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</si>
  <si>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</si>
  <si>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</si>
  <si>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</si>
  <si>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</si>
  <si>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</si>
  <si>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</si>
  <si>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</si>
  <si>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</si>
  <si>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</si>
  <si>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</si>
  <si>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</si>
  <si>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</si>
  <si>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</si>
  <si>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</si>
  <si>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</si>
  <si>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</si>
  <si>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</si>
  <si>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</si>
  <si>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</si>
  <si>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</si>
  <si>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</si>
  <si>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</si>
  <si>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</si>
  <si>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</si>
  <si>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</si>
  <si>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</si>
  <si>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</si>
  <si>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</si>
  <si>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</si>
  <si>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</si>
  <si>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</si>
  <si>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</si>
  <si>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</si>
  <si>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</si>
  <si>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</si>
  <si>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</si>
  <si>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</si>
  <si>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</si>
  <si>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</si>
  <si>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</si>
  <si>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</si>
  <si>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</si>
  <si>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</si>
  <si>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</si>
  <si>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</si>
  <si>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</si>
  <si>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</si>
  <si>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</si>
  <si>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</si>
  <si>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</si>
  <si>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</si>
  <si>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</si>
  <si>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</si>
  <si>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</si>
  <si>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</si>
  <si>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</si>
  <si>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</si>
  <si>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</si>
  <si>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</si>
  <si>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</si>
  <si>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</si>
  <si>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</si>
  <si>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</si>
  <si>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</si>
  <si>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</si>
  <si>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</si>
  <si>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</si>
  <si>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</si>
  <si>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</si>
  <si>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</si>
  <si>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</si>
  <si>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</si>
  <si>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</si>
  <si>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</si>
  <si>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</si>
  <si>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</si>
  <si>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</si>
  <si>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</si>
  <si>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</si>
  <si>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</si>
  <si>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</si>
  <si>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</si>
  <si>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</si>
  <si>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</si>
  <si>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</si>
  <si>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</si>
  <si>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</si>
  <si>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</si>
  <si>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</si>
  <si>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</si>
  <si>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</si>
  <si>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</si>
  <si>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</si>
  <si>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</si>
  <si>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</si>
  <si>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</si>
  <si>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</si>
  <si>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</si>
  <si>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</si>
  <si>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</si>
  <si>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</si>
  <si>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</si>
  <si>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</si>
  <si>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</si>
  <si>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</si>
  <si>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</si>
  <si>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</si>
  <si>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</si>
  <si>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</si>
  <si>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</si>
  <si>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</si>
  <si>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</si>
  <si>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</si>
  <si>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</si>
  <si>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</si>
  <si>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</si>
  <si>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</si>
  <si>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</si>
  <si>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</si>
  <si>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</si>
  <si>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</si>
  <si>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</si>
  <si>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</si>
  <si>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</si>
  <si>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</si>
  <si>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</si>
  <si>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</si>
  <si>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</si>
  <si>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</si>
  <si>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</si>
  <si>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</si>
  <si>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</si>
  <si>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</si>
  <si>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</si>
  <si>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</si>
  <si>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</si>
  <si>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</si>
  <si>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</si>
  <si>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</si>
  <si>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</si>
  <si>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</si>
  <si>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</si>
  <si>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</si>
  <si>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</si>
  <si>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</si>
  <si>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</si>
  <si>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</si>
  <si>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</si>
  <si>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</si>
  <si>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</si>
  <si>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</si>
  <si>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</si>
  <si>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</si>
  <si>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</si>
  <si>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</si>
  <si>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</si>
  <si>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</si>
  <si>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</si>
  <si>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</si>
  <si>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</si>
  <si>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</si>
  <si>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</si>
  <si>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</si>
  <si>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</si>
  <si>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</si>
  <si>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</si>
  <si>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</si>
  <si>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</si>
  <si>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</si>
  <si>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</si>
  <si>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</si>
  <si>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</si>
  <si>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</si>
  <si>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</si>
  <si>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</si>
  <si>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</si>
  <si>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</si>
  <si>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</si>
  <si>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</si>
  <si>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</si>
  <si>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</si>
  <si>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</si>
  <si>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</si>
  <si>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</si>
  <si>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</si>
  <si>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</si>
  <si>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</si>
  <si>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</si>
  <si>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</si>
  <si>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</si>
  <si>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</si>
  <si>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</si>
  <si>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</si>
  <si>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</si>
  <si>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</si>
  <si>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</si>
  <si>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</si>
  <si>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</si>
  <si>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</si>
  <si>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</si>
  <si>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</si>
  <si>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</si>
  <si>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</si>
  <si>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</si>
  <si>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</si>
  <si>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</si>
  <si>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</si>
  <si>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</si>
  <si>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</si>
  <si>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</si>
  <si>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</si>
  <si>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</si>
  <si>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</si>
  <si>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</si>
  <si>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</si>
  <si>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</si>
  <si>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</si>
  <si>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</si>
  <si>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</si>
  <si>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</si>
  <si>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</si>
  <si>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</si>
  <si>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</si>
  <si>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</si>
  <si>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</si>
  <si>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</si>
  <si>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</si>
  <si>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</si>
  <si>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</si>
  <si>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</si>
  <si>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</si>
  <si>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</si>
  <si>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</si>
  <si>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</si>
  <si>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</si>
  <si>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</si>
  <si>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</si>
  <si>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</si>
  <si>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</si>
  <si>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</si>
  <si>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</si>
  <si>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</si>
  <si>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</si>
  <si>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</si>
  <si>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</si>
  <si>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</si>
  <si>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</si>
  <si>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</si>
  <si>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</si>
  <si>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</si>
  <si>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</si>
  <si>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</si>
  <si>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</si>
  <si>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</si>
  <si>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</si>
  <si>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</si>
  <si>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</si>
  <si>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</si>
  <si>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</si>
  <si>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</si>
  <si>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</si>
  <si>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</si>
  <si>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</si>
  <si>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</si>
  <si>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</si>
  <si>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</si>
  <si>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</si>
  <si>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</si>
  <si>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</si>
  <si>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</si>
  <si>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</si>
  <si>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</si>
  <si>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</si>
  <si>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</si>
  <si>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</si>
  <si>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</si>
  <si>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</si>
  <si>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</si>
  <si>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</si>
  <si>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</si>
  <si>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</si>
  <si>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</si>
  <si>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</si>
  <si>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</si>
  <si>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</si>
  <si>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</si>
  <si>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</si>
  <si>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</si>
  <si>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</si>
  <si>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</si>
  <si>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</si>
  <si>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</si>
  <si>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</si>
  <si>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</si>
  <si>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</si>
  <si>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</si>
  <si>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</si>
  <si>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</si>
  <si>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</si>
  <si>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</si>
  <si>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</si>
  <si>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</si>
  <si>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</si>
  <si>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</si>
  <si>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</si>
  <si>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</si>
  <si>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</si>
  <si>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</si>
  <si>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</si>
  <si>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</si>
  <si>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</si>
  <si>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</si>
  <si>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</si>
  <si>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</si>
  <si>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</si>
  <si>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</si>
  <si>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</si>
  <si>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</si>
  <si>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</si>
  <si>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</si>
  <si>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</si>
  <si>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</si>
  <si>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</si>
  <si>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</si>
  <si>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</si>
  <si>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</si>
  <si>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</si>
  <si>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</si>
  <si>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</si>
  <si>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</si>
  <si>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</si>
  <si>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</si>
  <si>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</si>
  <si>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</si>
  <si>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</si>
  <si>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</si>
  <si>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</si>
  <si>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</si>
  <si>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</si>
  <si>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</si>
  <si>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</si>
  <si>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</si>
  <si>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</si>
  <si>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</si>
  <si>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</si>
  <si>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</si>
  <si>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</si>
  <si>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</si>
  <si>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</si>
  <si>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</si>
  <si>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</si>
  <si>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</si>
  <si>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</si>
  <si>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</si>
  <si>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</si>
  <si>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</si>
  <si>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</si>
  <si>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</si>
  <si>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</si>
  <si>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</si>
  <si>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</si>
  <si>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</si>
  <si>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</si>
  <si>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</si>
  <si>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</si>
  <si>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</si>
  <si>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</si>
  <si>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</si>
  <si>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</si>
  <si>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</si>
  <si>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</si>
  <si>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</si>
  <si>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</si>
  <si>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</si>
  <si>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</si>
  <si>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</si>
  <si>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</si>
  <si>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</si>
  <si>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</si>
  <si>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</si>
  <si>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</si>
  <si>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</si>
  <si>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</si>
  <si>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</si>
  <si>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</si>
  <si>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</si>
  <si>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</si>
  <si>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</si>
  <si>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</si>
  <si>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</si>
  <si>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</si>
  <si>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</si>
  <si>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</si>
  <si>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</si>
  <si>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</si>
  <si>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</si>
  <si>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</si>
  <si>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</si>
  <si>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</si>
  <si>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</si>
  <si>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</si>
  <si>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</si>
  <si>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</si>
  <si>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</si>
  <si>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</si>
  <si>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</si>
  <si>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</si>
  <si>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</si>
  <si>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</si>
  <si>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</si>
  <si>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</si>
  <si>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</si>
  <si>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</si>
  <si>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</si>
  <si>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</si>
  <si>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</si>
  <si>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</si>
  <si>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</si>
  <si>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</si>
  <si>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</si>
  <si>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</si>
  <si>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</si>
  <si>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</si>
  <si>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</si>
  <si>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</si>
  <si>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</si>
  <si>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</si>
  <si>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</si>
  <si>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</si>
  <si>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</si>
  <si>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</si>
  <si>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</si>
  <si>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</si>
  <si>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</si>
  <si>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</si>
  <si>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</si>
  <si>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</si>
  <si>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</si>
  <si>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</si>
  <si>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</si>
  <si>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</si>
  <si>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</si>
  <si>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</si>
  <si>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</si>
  <si>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</si>
  <si>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</si>
  <si>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</si>
  <si>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</si>
  <si>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</si>
  <si>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</si>
  <si>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</si>
  <si>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</si>
  <si>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</si>
  <si>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</si>
  <si>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</si>
  <si>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</si>
  <si>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</si>
  <si>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</si>
  <si>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</si>
  <si>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</si>
  <si>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</si>
  <si>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</si>
  <si>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</si>
  <si>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</si>
  <si>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</si>
  <si>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</si>
  <si>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</si>
  <si>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</si>
  <si>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</si>
  <si>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</si>
  <si>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</si>
  <si>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</si>
  <si>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</si>
  <si>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</si>
  <si>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</si>
  <si>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</si>
  <si>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</si>
  <si>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</si>
  <si>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</si>
  <si>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</si>
  <si>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</si>
  <si>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</si>
  <si>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</si>
  <si>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</si>
  <si>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</si>
  <si>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</si>
  <si>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</si>
  <si>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</si>
  <si>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</si>
  <si>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</si>
  <si>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</si>
  <si>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</si>
  <si>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</si>
  <si>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</si>
  <si>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</si>
  <si>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</si>
  <si>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</si>
  <si>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</si>
  <si>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</si>
  <si>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</si>
  <si>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</si>
  <si>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</si>
  <si>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</si>
  <si>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</si>
  <si>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</si>
  <si>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</si>
  <si>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</si>
  <si>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</si>
  <si>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</si>
  <si>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</si>
  <si>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</si>
  <si>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</si>
  <si>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</si>
  <si>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</si>
  <si>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</si>
  <si>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</si>
  <si>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</si>
  <si>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</si>
  <si>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</si>
  <si>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</si>
  <si>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</si>
  <si>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</si>
  <si>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</si>
  <si>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</si>
  <si>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</si>
  <si>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</si>
  <si>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</si>
  <si>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</si>
  <si>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</si>
  <si>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</si>
  <si>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</si>
  <si>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</si>
  <si>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</si>
  <si>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</si>
  <si>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</si>
  <si>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</si>
  <si>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</si>
  <si>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</si>
  <si>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</si>
  <si>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</si>
  <si>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</si>
  <si>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</si>
  <si>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</si>
  <si>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</si>
  <si>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</si>
  <si>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</si>
  <si>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</si>
  <si>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</si>
  <si>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</si>
  <si>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</si>
  <si>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</si>
  <si>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</si>
  <si>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</si>
  <si>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</si>
  <si>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</si>
  <si>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</si>
  <si>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</si>
  <si>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</si>
  <si>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</si>
  <si>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</si>
  <si>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</si>
  <si>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</si>
  <si>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</si>
  <si>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</si>
  <si>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</si>
  <si>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</si>
  <si>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</si>
  <si>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</si>
  <si>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</si>
  <si>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</si>
  <si>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</si>
  <si>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</si>
  <si>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</si>
  <si>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</si>
  <si>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</si>
  <si>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</si>
  <si>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</si>
  <si>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</si>
  <si>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</si>
  <si>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</si>
  <si>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</si>
  <si>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</si>
  <si>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</si>
  <si>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</si>
  <si>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</si>
  <si>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</si>
  <si>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</si>
  <si>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</si>
  <si>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</si>
  <si>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</si>
  <si>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</si>
  <si>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</si>
  <si>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</si>
  <si>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</si>
  <si>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</si>
  <si>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</si>
  <si>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</si>
  <si>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</si>
  <si>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</si>
  <si>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</si>
  <si>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</si>
  <si>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</si>
  <si>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</si>
  <si>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</si>
  <si>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</si>
  <si>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</si>
  <si>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</si>
  <si>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</si>
  <si>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</si>
  <si>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</si>
  <si>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</si>
  <si>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</si>
  <si>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</si>
  <si>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</si>
  <si>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</si>
  <si>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</si>
  <si>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</si>
  <si>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</si>
  <si>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</si>
  <si>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</si>
  <si>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</si>
  <si>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</si>
  <si>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</si>
  <si>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</si>
  <si>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</si>
  <si>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</si>
  <si>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</si>
  <si>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</si>
  <si>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</si>
  <si>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</si>
  <si>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</si>
  <si>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</si>
  <si>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</si>
  <si>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</si>
  <si>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</si>
  <si>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</si>
  <si>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</si>
  <si>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</si>
  <si>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</si>
  <si>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</si>
  <si>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</si>
  <si>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</si>
  <si>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</si>
  <si>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</si>
  <si>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</si>
  <si>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</si>
  <si>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</si>
  <si>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</si>
  <si>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</si>
  <si>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</si>
  <si>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</si>
  <si>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</si>
  <si>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</si>
  <si>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</si>
  <si>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</si>
  <si>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</si>
  <si>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</si>
  <si>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</si>
  <si>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</si>
  <si>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</si>
  <si>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</si>
  <si>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</si>
  <si>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</si>
  <si>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</si>
  <si>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</si>
  <si>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</si>
  <si>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</si>
  <si>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</si>
  <si>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</si>
  <si>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</si>
  <si>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</si>
  <si>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</si>
  <si>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</si>
  <si>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</si>
  <si>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</si>
  <si>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</si>
  <si>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</si>
  <si>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</si>
  <si>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</si>
  <si>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</si>
  <si>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</si>
  <si>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</si>
  <si>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</si>
  <si>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</si>
  <si>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</si>
  <si>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</si>
  <si>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</si>
  <si>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</si>
  <si>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</si>
  <si>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</si>
  <si>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</si>
  <si>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</si>
  <si>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</si>
  <si>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</si>
  <si>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</si>
  <si>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</si>
  <si>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</si>
  <si>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</si>
  <si>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</si>
  <si>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</si>
  <si>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</si>
  <si>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</si>
  <si>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</si>
  <si>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</si>
  <si>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</si>
  <si>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</si>
  <si>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</si>
  <si>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</si>
  <si>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</si>
  <si>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</si>
  <si>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</si>
  <si>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</si>
  <si>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</si>
  <si>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</si>
  <si>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</si>
  <si>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</si>
  <si>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</si>
  <si>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</si>
  <si>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</si>
  <si>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</si>
  <si>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</si>
  <si>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</si>
  <si>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</si>
  <si>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</si>
  <si>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</si>
  <si>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</si>
  <si>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</si>
  <si>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</si>
  <si>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</si>
  <si>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</si>
  <si>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</si>
  <si>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</si>
  <si>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</si>
  <si>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</si>
  <si>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</si>
  <si>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</si>
  <si>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</si>
  <si>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</si>
  <si>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</si>
  <si>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</si>
  <si>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</si>
  <si>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</si>
  <si>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</si>
  <si>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</si>
  <si>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</si>
  <si>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</si>
  <si>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</si>
  <si>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</si>
  <si>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</si>
  <si>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</si>
  <si>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</si>
  <si>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</si>
  <si>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</si>
  <si>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</si>
  <si>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</si>
  <si>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</si>
  <si>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</si>
  <si>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</si>
  <si>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</si>
  <si>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</si>
  <si>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</si>
  <si>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</si>
  <si>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</si>
  <si>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</si>
  <si>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</si>
  <si>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</si>
  <si>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</si>
  <si>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</si>
  <si>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</si>
  <si>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</si>
  <si>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</si>
  <si>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</si>
  <si>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</si>
  <si>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</si>
  <si>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</si>
  <si>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</si>
  <si>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</si>
  <si>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</si>
  <si>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</si>
  <si>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</si>
  <si>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</si>
  <si>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</si>
  <si>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</si>
  <si>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</si>
  <si>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</si>
  <si>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</si>
  <si>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</si>
  <si>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</si>
  <si>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</si>
  <si>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</si>
  <si>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</si>
  <si>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</si>
  <si>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</si>
  <si>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</si>
  <si>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</si>
  <si>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</si>
  <si>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</si>
  <si>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</si>
  <si>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</si>
  <si>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</si>
  <si>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</si>
  <si>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</si>
  <si>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</si>
  <si>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</si>
  <si>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</si>
  <si>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</si>
  <si>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</si>
  <si>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</si>
  <si>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</si>
  <si>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</si>
  <si>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</si>
  <si>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</si>
  <si>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</si>
  <si>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</si>
  <si>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</si>
  <si>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</si>
  <si>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</si>
  <si>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</si>
  <si>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</si>
  <si>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</si>
  <si>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</si>
  <si>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</si>
  <si>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</si>
  <si>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</si>
  <si>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</si>
  <si>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</si>
  <si>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</si>
  <si>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</si>
  <si>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</si>
  <si>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</si>
  <si>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</si>
  <si>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</si>
  <si>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</si>
  <si>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</si>
  <si>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</si>
  <si>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</si>
  <si>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</si>
  <si>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</si>
  <si>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</si>
  <si>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</si>
  <si>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</si>
  <si>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</si>
  <si>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</si>
  <si>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</si>
  <si>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</si>
  <si>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</si>
  <si>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</si>
  <si>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</si>
  <si>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</si>
  <si>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</si>
  <si>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</si>
  <si>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</si>
  <si>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</si>
  <si>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</si>
  <si>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</si>
  <si>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</si>
  <si>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</si>
  <si>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</si>
  <si>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</si>
  <si>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</si>
  <si>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</si>
  <si>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</si>
  <si>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</si>
  <si>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</si>
  <si>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</si>
  <si>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</si>
  <si>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</si>
  <si>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</si>
  <si>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</si>
  <si>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</si>
  <si>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</si>
  <si>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</si>
  <si>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</si>
  <si>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</si>
  <si>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</si>
  <si>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</si>
  <si>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</si>
  <si>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</si>
  <si>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</si>
  <si>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</si>
  <si>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</si>
  <si>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</si>
  <si>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</si>
  <si>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</si>
  <si>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</si>
  <si>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</si>
  <si>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</si>
  <si>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</si>
  <si>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</si>
  <si>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</si>
  <si>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</si>
  <si>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</si>
  <si>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</si>
  <si>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</si>
  <si>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</si>
  <si>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</si>
  <si>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</si>
  <si>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</si>
  <si>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</si>
  <si>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</si>
  <si>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</si>
  <si>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</si>
  <si>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</si>
  <si>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</si>
  <si>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</si>
  <si>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</si>
  <si>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</si>
  <si>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</si>
  <si>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</si>
  <si>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</si>
  <si>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</si>
  <si>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</si>
  <si>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</si>
  <si>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</si>
  <si>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</si>
  <si>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</si>
  <si>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</si>
  <si>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</si>
  <si>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</si>
  <si>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</si>
  <si>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</si>
  <si>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</si>
  <si>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</si>
  <si>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</si>
  <si>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</si>
  <si>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</si>
  <si>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</si>
  <si>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</si>
  <si>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</si>
  <si>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</si>
  <si>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</si>
  <si>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</si>
  <si>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</si>
  <si>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</si>
  <si>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</si>
  <si>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</si>
  <si>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</si>
  <si>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</si>
  <si>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</si>
  <si>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</si>
  <si>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</si>
  <si>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</si>
  <si>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</si>
  <si>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</si>
  <si>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</si>
  <si>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</si>
  <si>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</si>
  <si>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</si>
  <si>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</si>
  <si>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</si>
  <si>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</si>
  <si>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</si>
  <si>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</si>
  <si>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</si>
  <si>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</si>
  <si>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</si>
  <si>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</si>
  <si>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</si>
  <si>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</si>
  <si>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</si>
  <si>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</si>
  <si>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</si>
  <si>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</si>
  <si>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</si>
  <si>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</si>
  <si>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</si>
  <si>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</si>
  <si>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</si>
  <si>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</si>
  <si>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</si>
  <si>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</si>
  <si>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</si>
  <si>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</si>
  <si>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</si>
  <si>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</si>
  <si>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</si>
  <si>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</si>
  <si>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</si>
  <si>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</si>
  <si>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</si>
  <si>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</si>
  <si>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</si>
  <si>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</si>
  <si>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</si>
  <si>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</si>
  <si>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</si>
  <si>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</si>
  <si>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</si>
  <si>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</si>
  <si>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</si>
  <si>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</si>
  <si>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</si>
  <si>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</si>
  <si>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</si>
  <si>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</si>
  <si>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</si>
  <si>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</si>
  <si>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</si>
  <si>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</si>
  <si>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</si>
  <si>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</si>
  <si>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</si>
  <si>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</si>
  <si>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</si>
  <si>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</si>
  <si>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</si>
  <si>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</si>
  <si>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</si>
  <si>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</si>
  <si>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</si>
  <si>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</si>
  <si>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</si>
  <si>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</si>
  <si>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</si>
  <si>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</si>
  <si>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</si>
  <si>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</si>
  <si>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</si>
  <si>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</si>
  <si>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</si>
  <si>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</si>
  <si>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</si>
  <si>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</si>
  <si>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</si>
  <si>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</si>
  <si>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</si>
  <si>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</si>
  <si>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</si>
  <si>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</si>
  <si>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</si>
  <si>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</si>
  <si>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</si>
  <si>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</si>
  <si>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</si>
  <si>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</si>
  <si>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</si>
  <si>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</si>
  <si>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</si>
  <si>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</si>
  <si>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</si>
  <si>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</si>
  <si>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</si>
  <si>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</si>
  <si>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</si>
  <si>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</si>
  <si>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</si>
  <si>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</si>
  <si>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</si>
  <si>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</si>
  <si>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</si>
  <si>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</si>
  <si>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</si>
  <si>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</si>
  <si>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</si>
  <si>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</si>
  <si>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</si>
  <si>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</si>
  <si>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</si>
  <si>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</si>
  <si>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</si>
  <si>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</si>
  <si>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</si>
  <si>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</si>
  <si>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</si>
  <si>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</si>
  <si>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</si>
  <si>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</si>
  <si>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</si>
  <si>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</si>
  <si>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</si>
  <si>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</si>
  <si>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</si>
  <si>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</si>
  <si>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</si>
  <si>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</si>
  <si>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</si>
  <si>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</si>
  <si>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</si>
  <si>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</si>
  <si>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</si>
  <si>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</si>
  <si>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</si>
  <si>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</si>
  <si>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</si>
  <si>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</si>
  <si>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</si>
  <si>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</si>
  <si>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</si>
  <si>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</si>
  <si>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</si>
  <si>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</si>
  <si>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</si>
  <si>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</si>
  <si>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</si>
  <si>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</si>
  <si>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</si>
  <si>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</si>
  <si>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</si>
  <si>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</si>
  <si>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</si>
  <si>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</si>
  <si>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</si>
  <si>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</si>
  <si>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</si>
  <si>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</si>
  <si>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</si>
  <si>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</si>
  <si>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</si>
  <si>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</si>
  <si>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</si>
  <si>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</si>
  <si>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</si>
  <si>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</si>
  <si>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</si>
  <si>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</si>
  <si>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</si>
  <si>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</si>
  <si>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</si>
  <si>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</si>
  <si>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</si>
  <si>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</si>
  <si>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</si>
  <si>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</si>
  <si>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</si>
  <si>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</si>
  <si>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</si>
  <si>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</si>
  <si>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</si>
  <si>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</si>
  <si>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</si>
  <si>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</si>
  <si>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</si>
  <si>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</si>
  <si>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</si>
  <si>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</si>
  <si>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</si>
  <si>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</si>
  <si>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</si>
  <si>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</si>
  <si>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</si>
  <si>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</si>
  <si>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</si>
  <si>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</si>
  <si>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</si>
  <si>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</si>
  <si>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</si>
  <si>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</si>
  <si>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</si>
  <si>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</si>
  <si>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</si>
  <si>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</si>
  <si>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</si>
  <si>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</si>
  <si>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</si>
  <si>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</si>
  <si>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</si>
  <si>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</si>
  <si>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</si>
  <si>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</si>
  <si>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</si>
  <si>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</si>
  <si>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</si>
  <si>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</si>
  <si>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</si>
  <si>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</si>
  <si>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</si>
  <si>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</si>
  <si>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</si>
  <si>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</si>
  <si>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</si>
  <si>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</si>
  <si>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</si>
  <si>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</si>
  <si>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</si>
  <si>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</si>
  <si>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</si>
  <si>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</si>
  <si>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</si>
  <si>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</si>
  <si>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</si>
  <si>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</si>
  <si>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</si>
  <si>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</si>
  <si>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</si>
  <si>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</si>
  <si>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</si>
  <si>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</si>
  <si>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</si>
  <si>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</si>
  <si>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</si>
  <si>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</si>
  <si>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</si>
  <si>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</si>
  <si>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</si>
  <si>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</si>
  <si>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</si>
  <si>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</si>
  <si>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</si>
  <si>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</si>
  <si>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</si>
  <si>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</si>
  <si>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</si>
  <si>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</si>
  <si>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</si>
  <si>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</si>
  <si>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</si>
  <si>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</si>
  <si>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</si>
  <si>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</si>
  <si>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</si>
  <si>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</si>
  <si>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</si>
  <si>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</si>
  <si>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</si>
  <si>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</si>
  <si>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</si>
  <si>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</si>
  <si>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</si>
  <si>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</si>
  <si>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</si>
  <si>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</si>
  <si>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</si>
  <si>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</si>
  <si>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</si>
  <si>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</si>
  <si>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</si>
  <si>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</si>
  <si>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</si>
  <si>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</si>
  <si>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</si>
  <si>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</si>
  <si>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</si>
  <si>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</si>
  <si>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</si>
  <si>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</si>
  <si>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</si>
  <si>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</si>
  <si>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</si>
  <si>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</si>
  <si>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</si>
  <si>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</si>
  <si>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</si>
  <si>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</si>
  <si>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</si>
  <si>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</si>
  <si>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</si>
  <si>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</si>
  <si>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</si>
  <si>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</si>
  <si>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</si>
  <si>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</si>
  <si>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</si>
  <si>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</si>
  <si>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</si>
  <si>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</si>
  <si>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</si>
  <si>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</si>
  <si>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</si>
  <si>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</si>
  <si>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</si>
  <si>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</si>
  <si>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</si>
  <si>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</si>
  <si>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</si>
  <si>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</si>
  <si>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</si>
  <si>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</si>
  <si>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</si>
  <si>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</si>
  <si>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</si>
  <si>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</si>
  <si>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</si>
  <si>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</si>
  <si>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</si>
  <si>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</si>
  <si>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</si>
  <si>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</si>
  <si>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</si>
  <si>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</si>
  <si>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</si>
  <si>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</si>
  <si>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</si>
  <si>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</si>
  <si>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</si>
  <si>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</si>
  <si>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</si>
  <si>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</si>
  <si>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</si>
  <si>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</si>
  <si>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</si>
  <si>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</si>
  <si>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</si>
  <si>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</si>
  <si>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</si>
  <si>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</si>
  <si>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</si>
  <si>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</si>
  <si>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</si>
  <si>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</si>
  <si>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</si>
  <si>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</si>
  <si>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</si>
  <si>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</si>
  <si>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</si>
  <si>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</si>
  <si>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</si>
  <si>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</si>
  <si>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</si>
  <si>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</si>
  <si>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</si>
  <si>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</si>
  <si>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</si>
  <si>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</si>
  <si>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</si>
  <si>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</si>
  <si>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</si>
  <si>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</si>
  <si>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</si>
  <si>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</si>
  <si>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</si>
  <si>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</si>
  <si>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</si>
  <si>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</si>
  <si>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</si>
  <si>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</si>
  <si>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</si>
  <si>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</si>
  <si>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</si>
  <si>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</si>
  <si>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</si>
  <si>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</si>
  <si>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</si>
  <si>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</si>
  <si>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</si>
  <si>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</si>
  <si>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</si>
  <si>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</si>
  <si>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</si>
  <si>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</si>
  <si>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</si>
  <si>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</si>
  <si>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</si>
  <si>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</si>
  <si>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</si>
  <si>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</si>
  <si>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</si>
  <si>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</si>
  <si>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</si>
  <si>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</si>
  <si>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</si>
  <si>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</si>
  <si>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</si>
  <si>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</si>
  <si>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</si>
  <si>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</si>
  <si>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</si>
  <si>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</si>
  <si>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</si>
  <si>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</si>
  <si>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</si>
  <si>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</si>
  <si>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</si>
  <si>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</si>
  <si>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</si>
  <si>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</si>
  <si>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</si>
  <si>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</si>
  <si>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</si>
  <si>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</si>
  <si>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</si>
  <si>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</si>
  <si>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</si>
  <si>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</si>
  <si>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</si>
  <si>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</si>
  <si>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</si>
  <si>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</si>
  <si>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</si>
  <si>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</si>
  <si>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</si>
  <si>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</si>
  <si>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</si>
  <si>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</si>
  <si>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</si>
  <si>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</si>
  <si>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</si>
  <si>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</si>
  <si>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</si>
  <si>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</si>
  <si>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</si>
  <si>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</si>
  <si>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</si>
  <si>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</si>
  <si>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</si>
  <si>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</si>
  <si>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</si>
  <si>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</si>
  <si>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</si>
  <si>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</si>
  <si>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</si>
  <si>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</si>
  <si>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</si>
  <si>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</si>
  <si>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</si>
  <si>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</si>
  <si>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</si>
  <si>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</si>
  <si>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</si>
  <si>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</si>
  <si>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</si>
  <si>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</si>
  <si>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</si>
  <si>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</si>
  <si>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</si>
  <si>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</si>
  <si>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</si>
  <si>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</si>
  <si>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</si>
  <si>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</si>
  <si>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</si>
  <si>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</si>
  <si>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</si>
  <si>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</si>
  <si>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</si>
  <si>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</si>
  <si>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</si>
  <si>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</si>
  <si>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</si>
  <si>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</si>
  <si>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</si>
  <si>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</si>
  <si>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</si>
  <si>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</si>
  <si>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</si>
  <si>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</si>
  <si>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</si>
  <si>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</si>
  <si>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</si>
  <si>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</si>
  <si>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</si>
  <si>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</si>
  <si>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</si>
  <si>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</si>
  <si>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</si>
  <si>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</si>
  <si>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</si>
  <si>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</si>
  <si>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</si>
  <si>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</si>
  <si>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</si>
  <si>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</si>
  <si>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</si>
  <si>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</si>
  <si>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</si>
  <si>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</si>
  <si>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</si>
  <si>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</si>
  <si>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</si>
  <si>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</si>
  <si>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</si>
  <si>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</si>
  <si>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</si>
  <si>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</si>
  <si>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</si>
  <si>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</si>
  <si>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</si>
  <si>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</si>
  <si>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</si>
  <si>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</si>
  <si>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</si>
  <si>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</si>
  <si>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</si>
  <si>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</si>
  <si>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</si>
  <si>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</si>
  <si>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</si>
  <si>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</si>
  <si>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</si>
  <si>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</si>
  <si>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</si>
  <si>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</si>
  <si>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</si>
  <si>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</si>
  <si>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</si>
  <si>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</si>
  <si>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</si>
  <si>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</si>
  <si>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</si>
  <si>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</si>
  <si>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</si>
  <si>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</si>
  <si>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</si>
  <si>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</si>
  <si>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</si>
  <si>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</si>
  <si>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</si>
  <si>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</si>
  <si>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</si>
  <si>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</si>
  <si>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</si>
  <si>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</si>
  <si>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</si>
  <si>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</si>
  <si>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</si>
  <si>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</si>
  <si>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</si>
  <si>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</si>
  <si>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</si>
  <si>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</si>
  <si>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</si>
  <si>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</si>
  <si>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</si>
  <si>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</si>
  <si>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</si>
  <si>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</si>
  <si>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</si>
  <si>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</si>
  <si>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</si>
  <si>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</si>
  <si>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</si>
  <si>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</si>
  <si>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</si>
  <si>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</si>
  <si>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</si>
  <si>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</si>
  <si>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</si>
  <si>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</si>
  <si>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</si>
  <si>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</si>
  <si>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</si>
  <si>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</si>
  <si>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</si>
  <si>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</si>
  <si>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</si>
  <si>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</si>
  <si>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</si>
  <si>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</si>
  <si>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</si>
  <si>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</si>
  <si>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</si>
  <si>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</si>
  <si>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</si>
  <si>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</si>
  <si>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</si>
  <si>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</si>
  <si>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</si>
  <si>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</si>
  <si>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</si>
  <si>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</si>
  <si>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</si>
  <si>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</si>
  <si>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</si>
  <si>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</si>
  <si>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</si>
  <si>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</si>
  <si>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</si>
  <si>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</si>
  <si>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</si>
  <si>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</si>
  <si>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</si>
  <si>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</si>
  <si>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</si>
  <si>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</si>
  <si>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</si>
  <si>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</si>
  <si>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</si>
  <si>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</si>
  <si>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</si>
  <si>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</si>
  <si>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</si>
  <si>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</si>
  <si>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</si>
  <si>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</si>
  <si>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</si>
  <si>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</si>
  <si>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</si>
  <si>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</si>
  <si>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</si>
  <si>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</si>
  <si>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</si>
  <si>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</si>
  <si>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</si>
  <si>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</si>
  <si>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</si>
  <si>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</si>
  <si>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</si>
  <si>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</si>
  <si>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</si>
  <si>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</si>
  <si>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</si>
  <si>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</si>
  <si>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</si>
  <si>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</si>
  <si>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</si>
  <si>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</si>
  <si>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</si>
  <si>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</si>
  <si>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</si>
  <si>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</si>
  <si>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</si>
  <si>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</si>
  <si>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</si>
  <si>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</si>
  <si>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</si>
  <si>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</si>
  <si>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</si>
  <si>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</si>
  <si>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</si>
  <si>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</si>
  <si>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</si>
  <si>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</si>
  <si>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</si>
  <si>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</si>
  <si>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</si>
  <si>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</si>
  <si>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</si>
  <si>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</si>
  <si>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</si>
  <si>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</si>
  <si>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</si>
  <si>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</si>
  <si>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</si>
  <si>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</si>
  <si>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</si>
  <si>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</si>
  <si>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</si>
  <si>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</si>
  <si>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</si>
  <si>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</si>
  <si>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</si>
  <si>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</si>
  <si>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</si>
  <si>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</si>
  <si>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</si>
  <si>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</si>
  <si>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</si>
  <si>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</si>
  <si>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</si>
  <si>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</si>
  <si>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</si>
  <si>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</si>
  <si>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</si>
  <si>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</si>
  <si>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</si>
  <si>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</si>
  <si>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</si>
  <si>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</si>
  <si>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</si>
  <si>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</si>
  <si>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</si>
  <si>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</si>
  <si>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</si>
  <si>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</si>
  <si>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</si>
  <si>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</si>
  <si>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</si>
  <si>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</si>
  <si>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</si>
  <si>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</si>
  <si>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</si>
  <si>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</si>
  <si>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</si>
  <si>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</si>
  <si>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</si>
  <si>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</si>
  <si>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</si>
  <si>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</si>
  <si>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</si>
  <si>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</si>
  <si>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</si>
  <si>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</si>
  <si>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</si>
  <si>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</si>
  <si>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</si>
  <si>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</si>
  <si>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</si>
  <si>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</si>
  <si>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</si>
  <si>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</si>
  <si>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</si>
  <si>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</si>
  <si>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</si>
  <si>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</si>
  <si>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</si>
  <si>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</si>
  <si>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</si>
  <si>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</si>
  <si>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</si>
  <si>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</si>
  <si>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</si>
  <si>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</si>
  <si>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</si>
  <si>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</si>
  <si>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</si>
  <si>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</si>
  <si>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</si>
  <si>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</si>
  <si>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</si>
  <si>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</si>
  <si>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</si>
  <si>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</si>
  <si>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</si>
  <si>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</si>
  <si>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</si>
  <si>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</si>
  <si>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</si>
  <si>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</si>
  <si>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</si>
  <si>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</si>
  <si>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</si>
  <si>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</si>
  <si>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</si>
  <si>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</si>
  <si>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</si>
  <si>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</si>
  <si>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</si>
  <si>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</si>
  <si>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</si>
  <si>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</si>
  <si>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</si>
  <si>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</si>
  <si>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</si>
  <si>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</si>
  <si>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</si>
  <si>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</si>
  <si>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</si>
  <si>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</si>
  <si>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</si>
  <si>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</si>
  <si>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</si>
  <si>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</si>
  <si>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</si>
  <si>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</si>
  <si>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</si>
  <si>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</si>
  <si>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</si>
  <si>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</si>
  <si>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</si>
  <si>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</si>
  <si>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</si>
  <si>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</si>
  <si>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</si>
  <si>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</si>
  <si>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</si>
  <si>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</si>
  <si>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</si>
  <si>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</si>
  <si>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</si>
  <si>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</si>
  <si>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</si>
  <si>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</si>
  <si>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</si>
  <si>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</si>
  <si>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</si>
  <si>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</si>
  <si>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</si>
  <si>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</si>
  <si>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</si>
  <si>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</si>
  <si>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</si>
  <si>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</si>
  <si>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</si>
  <si>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</si>
  <si>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</si>
  <si>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</si>
  <si>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</si>
  <si>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</si>
  <si>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</si>
  <si>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</si>
  <si>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</si>
  <si>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</si>
  <si>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</si>
  <si>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</si>
  <si>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</si>
  <si>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</si>
  <si>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</si>
  <si>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</si>
  <si>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</si>
  <si>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</si>
  <si>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</si>
  <si>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</si>
  <si>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</si>
  <si>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</si>
  <si>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</si>
  <si>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</si>
  <si>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</si>
  <si>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</si>
  <si>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</si>
  <si>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</si>
  <si>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</si>
  <si>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</si>
  <si>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</si>
  <si>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</si>
  <si>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</si>
  <si>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</si>
  <si>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</si>
  <si>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</si>
  <si>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</si>
  <si>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</si>
  <si>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</si>
  <si>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</si>
  <si>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</si>
  <si>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</si>
  <si>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</si>
  <si>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</si>
  <si>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</si>
  <si>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</si>
  <si>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</si>
  <si>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</si>
  <si>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</si>
  <si>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</si>
  <si>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</si>
  <si>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</si>
  <si>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</si>
  <si>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</si>
  <si>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</si>
  <si>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</si>
  <si>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</si>
  <si>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</si>
  <si>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</si>
  <si>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</si>
  <si>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</si>
  <si>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</si>
  <si>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</si>
  <si>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</si>
  <si>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</si>
  <si>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</si>
  <si>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</si>
  <si>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</si>
  <si>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</si>
  <si>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</si>
  <si>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</si>
  <si>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</si>
  <si>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</si>
  <si>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</si>
  <si>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</si>
  <si>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</si>
  <si>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</si>
  <si>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</si>
  <si>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</si>
  <si>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</si>
  <si>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</si>
  <si>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</si>
  <si>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</si>
  <si>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</si>
  <si>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</si>
  <si>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</si>
  <si>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</si>
  <si>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</si>
  <si>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</si>
  <si>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</si>
  <si>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</si>
  <si>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</si>
  <si>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</si>
  <si>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</si>
  <si>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</si>
  <si>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</si>
  <si>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</si>
  <si>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</si>
  <si>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</si>
  <si>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</si>
  <si>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</si>
  <si>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</si>
  <si>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</si>
  <si>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</si>
  <si>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</si>
  <si>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</si>
  <si>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</si>
  <si>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</si>
  <si>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</si>
  <si>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</si>
  <si>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</si>
  <si>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</si>
  <si>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</si>
  <si>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</si>
  <si>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</si>
  <si>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</si>
  <si>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</si>
  <si>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</si>
  <si>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</si>
  <si>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</si>
  <si>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</si>
  <si>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</si>
  <si>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</si>
  <si>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</si>
  <si>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</si>
  <si>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</si>
  <si>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</si>
  <si>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</si>
  <si>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</si>
  <si>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</si>
  <si>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</si>
  <si>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</si>
  <si>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</si>
  <si>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</si>
  <si>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</si>
  <si>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</si>
  <si>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</si>
  <si>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</si>
  <si>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</si>
  <si>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</si>
  <si>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</si>
  <si>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</si>
  <si>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</si>
  <si>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</si>
  <si>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</si>
  <si>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</si>
  <si>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</si>
  <si>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</si>
  <si>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</si>
  <si>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</si>
  <si>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</si>
  <si>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</si>
  <si>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</si>
  <si>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</si>
  <si>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</si>
  <si>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</si>
  <si>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</si>
  <si>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</si>
  <si>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</si>
  <si>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</si>
  <si>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</si>
  <si>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</si>
  <si>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</si>
  <si>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</si>
  <si>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</si>
  <si>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</si>
  <si>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</si>
  <si>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</si>
  <si>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</si>
  <si>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</si>
  <si>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</si>
  <si>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</si>
  <si>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</si>
  <si>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</si>
  <si>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</si>
  <si>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</si>
  <si>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</si>
  <si>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</si>
  <si>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</si>
  <si>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</si>
  <si>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</si>
  <si>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</si>
  <si>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</si>
  <si>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</si>
  <si>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</si>
  <si>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</si>
  <si>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</si>
  <si>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</si>
  <si>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</si>
  <si>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</si>
  <si>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</si>
  <si>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</si>
  <si>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</si>
  <si>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</si>
  <si>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</si>
  <si>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</si>
  <si>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</si>
  <si>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</si>
  <si>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</si>
  <si>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</si>
  <si>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</si>
  <si>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</si>
  <si>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</si>
  <si>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</si>
  <si>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</si>
  <si>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</si>
  <si>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</si>
  <si>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</si>
  <si>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</si>
  <si>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</si>
  <si>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</si>
  <si>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</si>
  <si>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</si>
  <si>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</si>
  <si>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</si>
  <si>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</si>
  <si>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</si>
  <si>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</si>
  <si>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</si>
  <si>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</si>
  <si>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</si>
  <si>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</si>
  <si>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</si>
  <si>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</si>
  <si>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</si>
  <si>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</si>
  <si>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</si>
  <si>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</si>
  <si>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</si>
  <si>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</si>
  <si>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</si>
  <si>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</si>
  <si>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</si>
  <si>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</si>
  <si>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</si>
  <si>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</si>
  <si>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</si>
  <si>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</si>
  <si>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</si>
  <si>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</si>
  <si>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</si>
  <si>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</si>
  <si>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</si>
  <si>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</si>
  <si>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</si>
  <si>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</si>
  <si>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</si>
  <si>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</si>
  <si>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</si>
  <si>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</si>
  <si>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</si>
  <si>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</si>
  <si>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</si>
  <si>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</si>
  <si>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</si>
  <si>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</si>
  <si>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</si>
  <si>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</si>
  <si>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</si>
  <si>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</si>
  <si>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</si>
  <si>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</si>
  <si>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</si>
  <si>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</si>
  <si>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</si>
  <si>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</si>
  <si>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</si>
  <si>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</si>
  <si>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</si>
  <si>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</si>
  <si>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</si>
  <si>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</si>
  <si>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</si>
  <si>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</si>
  <si>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</si>
  <si>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</si>
  <si>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</si>
  <si>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</si>
  <si>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</si>
  <si>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</si>
  <si>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</si>
  <si>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</si>
  <si>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</si>
  <si>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</si>
  <si>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</si>
  <si>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</si>
  <si>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</si>
  <si>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</si>
  <si>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</si>
  <si>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</si>
  <si>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</si>
  <si>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</si>
  <si>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</si>
  <si>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</si>
  <si>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</si>
  <si>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</si>
  <si>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</si>
  <si>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</si>
  <si>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</si>
  <si>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</si>
  <si>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</si>
  <si>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</si>
  <si>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</si>
  <si>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</si>
  <si>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</si>
  <si>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</si>
  <si>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</si>
  <si>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</si>
  <si>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</si>
  <si>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</si>
  <si>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</si>
  <si>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</si>
  <si>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</si>
  <si>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</si>
  <si>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</si>
  <si>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</si>
  <si>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</si>
  <si>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</si>
  <si>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</si>
  <si>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</si>
  <si>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</si>
  <si>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</si>
  <si>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</si>
  <si>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</si>
  <si>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</si>
  <si>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</si>
  <si>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</si>
  <si>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</si>
  <si>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</si>
  <si>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</si>
  <si>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</si>
  <si>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</si>
  <si>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</si>
  <si>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</si>
  <si>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</si>
  <si>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</si>
  <si>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</si>
  <si>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</si>
  <si>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</si>
  <si>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</si>
  <si>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</si>
  <si>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</si>
  <si>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</si>
  <si>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</si>
  <si>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</si>
  <si>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</si>
  <si>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</si>
  <si>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</si>
  <si>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</si>
  <si>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</si>
  <si>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</si>
  <si>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</si>
  <si>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</si>
  <si>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</si>
  <si>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</si>
  <si>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</si>
  <si>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</si>
  <si>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</si>
  <si>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</si>
  <si>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</si>
  <si>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</si>
  <si>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</si>
  <si>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</si>
  <si>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</si>
  <si>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</si>
  <si>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</si>
  <si>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</si>
  <si>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</si>
  <si>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</si>
  <si>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</si>
  <si>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</si>
  <si>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</si>
  <si>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</si>
  <si>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</si>
  <si>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</si>
  <si>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</si>
  <si>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</si>
  <si>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</si>
  <si>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</si>
  <si>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</si>
  <si>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</si>
  <si>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</si>
  <si>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</si>
  <si>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</si>
  <si>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</si>
  <si>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</si>
  <si>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</si>
  <si>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</si>
  <si>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</si>
  <si>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</si>
  <si>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</si>
  <si>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</si>
  <si>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</si>
  <si>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</si>
  <si>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</si>
  <si>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</si>
  <si>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</si>
  <si>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</si>
  <si>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</si>
  <si>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</si>
  <si>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</si>
  <si>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</si>
  <si>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</si>
  <si>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</si>
  <si>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</si>
  <si>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</si>
  <si>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</si>
  <si>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</si>
  <si>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</si>
  <si>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</si>
  <si>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</si>
  <si>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</si>
  <si>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</si>
  <si>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</si>
  <si>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</si>
  <si>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</si>
  <si>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</si>
  <si>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</si>
  <si>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</si>
  <si>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</si>
  <si>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</si>
  <si>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</si>
  <si>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</si>
  <si>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</si>
  <si>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</si>
  <si>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</si>
  <si>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</si>
  <si>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</si>
  <si>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</si>
  <si>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</si>
  <si>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</si>
  <si>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</si>
  <si>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</si>
  <si>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</si>
  <si>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</si>
  <si>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</si>
  <si>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</si>
  <si>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</si>
  <si>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</si>
  <si>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</si>
  <si>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</si>
  <si>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</si>
  <si>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</si>
  <si>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</si>
  <si>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</si>
  <si>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</si>
  <si>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</si>
  <si>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</si>
  <si>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</si>
  <si>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</si>
  <si>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</si>
  <si>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</si>
  <si>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</si>
  <si>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</si>
  <si>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</si>
  <si>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</si>
  <si>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</si>
  <si>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</si>
  <si>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</si>
  <si>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</si>
  <si>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</si>
  <si>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</si>
  <si>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</si>
  <si>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</si>
  <si>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</si>
  <si>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</si>
  <si>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</si>
  <si>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</si>
  <si>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</si>
  <si>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</si>
  <si>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</si>
  <si>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</si>
  <si>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</si>
  <si>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</si>
  <si>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</si>
  <si>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</si>
  <si>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</si>
  <si>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</si>
  <si>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</si>
  <si>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</si>
  <si>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</si>
  <si>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</si>
  <si>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</si>
  <si>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</si>
  <si>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</si>
  <si>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</si>
  <si>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</si>
  <si>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</si>
  <si>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</si>
  <si>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</si>
  <si>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</si>
  <si>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</si>
  <si>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</si>
  <si>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</si>
  <si>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</si>
  <si>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</si>
  <si>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</si>
  <si>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</si>
  <si>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</si>
  <si>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</si>
  <si>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</si>
  <si>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</si>
  <si>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</si>
  <si>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</si>
  <si>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</si>
  <si>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</si>
  <si>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</si>
  <si>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</si>
  <si>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</si>
  <si>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</si>
  <si>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</si>
  <si>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</si>
  <si>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</si>
  <si>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</si>
  <si>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</si>
  <si>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</si>
  <si>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</si>
  <si>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</si>
  <si>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</si>
  <si>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</si>
  <si>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</si>
  <si>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</si>
  <si>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</si>
  <si>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</si>
  <si>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</si>
  <si>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</si>
  <si>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</si>
  <si>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</si>
  <si>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</si>
  <si>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</si>
  <si>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</si>
  <si>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</si>
  <si>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</si>
  <si>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</si>
  <si>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</si>
  <si>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</si>
  <si>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</si>
  <si>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</si>
  <si>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</si>
  <si>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</si>
  <si>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</si>
  <si>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</si>
  <si>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</si>
  <si>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</si>
  <si>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</si>
  <si>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</si>
  <si>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</si>
  <si>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</si>
  <si>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</si>
  <si>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</si>
  <si>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</si>
  <si>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</si>
  <si>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</si>
  <si>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</si>
  <si>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</si>
  <si>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</si>
  <si>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</si>
  <si>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</si>
  <si>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</si>
  <si>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</si>
  <si>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</si>
  <si>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</si>
  <si>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</si>
  <si>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</si>
  <si>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</si>
  <si>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</si>
  <si>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</si>
  <si>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</si>
  <si>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</si>
  <si>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</si>
  <si>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</si>
  <si>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</si>
  <si>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</si>
  <si>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</si>
  <si>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</si>
  <si>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</si>
  <si>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</si>
  <si>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</si>
  <si>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</si>
  <si>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</si>
  <si>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</si>
  <si>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</si>
  <si>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</si>
  <si>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</si>
  <si>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</si>
  <si>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</si>
  <si>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</si>
  <si>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</si>
  <si>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</si>
  <si>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</si>
  <si>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</si>
  <si>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</si>
  <si>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</si>
  <si>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</si>
  <si>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</si>
  <si>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</si>
  <si>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</si>
  <si>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</si>
  <si>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</si>
  <si>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</si>
  <si>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</si>
  <si>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</si>
  <si>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</si>
  <si>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</si>
  <si>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</si>
  <si>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</si>
  <si>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</si>
  <si>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</si>
  <si>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</si>
  <si>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</si>
  <si>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</si>
  <si>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</si>
  <si>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</si>
  <si>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</si>
  <si>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</si>
  <si>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</si>
  <si>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</si>
  <si>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</si>
  <si>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</si>
  <si>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</si>
  <si>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</si>
  <si>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</si>
  <si>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</si>
  <si>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</si>
  <si>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</si>
  <si>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</si>
  <si>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</si>
  <si>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</si>
  <si>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</si>
  <si>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</si>
  <si>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</si>
  <si>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</si>
  <si>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</si>
  <si>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</si>
  <si>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</si>
  <si>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</si>
  <si>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</si>
  <si>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</si>
  <si>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</si>
  <si>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</si>
  <si>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</si>
  <si>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</si>
  <si>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</si>
  <si>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</si>
  <si>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</si>
  <si>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</si>
  <si>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</si>
  <si>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</si>
  <si>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</si>
  <si>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</si>
  <si>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</si>
  <si>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</si>
  <si>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</si>
  <si>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</si>
  <si>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</si>
  <si>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</si>
  <si>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</si>
  <si>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</si>
  <si>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</si>
  <si>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</si>
  <si>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</si>
  <si>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</si>
  <si>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</si>
  <si>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</si>
  <si>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</si>
  <si>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</si>
  <si>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</si>
  <si>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</si>
  <si>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</si>
  <si>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</si>
  <si>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</si>
  <si>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</si>
  <si>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</si>
  <si>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</si>
  <si>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</si>
  <si>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</si>
  <si>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</si>
  <si>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</si>
  <si>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</si>
  <si>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</si>
  <si>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</si>
  <si>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</si>
  <si>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</si>
  <si>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</si>
  <si>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</si>
  <si>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</si>
  <si>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</si>
  <si>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</si>
  <si>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</si>
  <si>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</si>
  <si>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</si>
  <si>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</si>
  <si>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</si>
  <si>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</si>
  <si>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</si>
  <si>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</si>
  <si>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</si>
  <si>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</si>
  <si>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</si>
  <si>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</si>
  <si>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</si>
  <si>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</si>
  <si>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</si>
  <si>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</si>
  <si>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</si>
  <si>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</si>
  <si>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</si>
  <si>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</si>
  <si>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</si>
  <si>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</si>
  <si>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</si>
  <si>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</si>
  <si>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</si>
  <si>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</si>
  <si>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</si>
  <si>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</si>
  <si>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</si>
  <si>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</si>
  <si>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</si>
  <si>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</si>
  <si>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</si>
  <si>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</si>
  <si>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</si>
  <si>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</si>
  <si>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</si>
  <si>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</si>
  <si>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</si>
  <si>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</si>
  <si>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</si>
  <si>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</si>
  <si>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</si>
  <si>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</si>
  <si>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</si>
  <si>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</si>
  <si>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</si>
  <si>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</si>
  <si>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</si>
  <si>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</si>
  <si>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</si>
  <si>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</si>
  <si>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</si>
  <si>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</si>
  <si>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</si>
  <si>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</si>
  <si>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</si>
  <si>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</si>
  <si>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</si>
  <si>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</si>
  <si>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</si>
  <si>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</si>
  <si>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</si>
  <si>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</si>
  <si>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</si>
  <si>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</si>
  <si>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</si>
  <si>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</si>
  <si>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</si>
  <si>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</si>
  <si>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</si>
  <si>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</si>
  <si>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</si>
  <si>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</si>
  <si>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</si>
  <si>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</si>
  <si>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</si>
  <si>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</si>
  <si>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</si>
  <si>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</si>
  <si>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</si>
  <si>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</si>
  <si>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</si>
  <si>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</si>
  <si>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</si>
  <si>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</si>
  <si>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</si>
  <si>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</si>
  <si>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</si>
  <si>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</si>
  <si>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</si>
  <si>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</si>
  <si>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</si>
  <si>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</si>
  <si>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</si>
  <si>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</si>
  <si>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</si>
  <si>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</si>
  <si>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</si>
  <si>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</si>
  <si>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</si>
  <si>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</si>
  <si>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</si>
  <si>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</si>
  <si>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</si>
  <si>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</si>
  <si>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</si>
  <si>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</si>
  <si>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</si>
  <si>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</si>
  <si>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</si>
  <si>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</si>
  <si>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</si>
  <si>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</si>
  <si>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</si>
  <si>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</si>
  <si>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</si>
  <si>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</si>
  <si>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</si>
  <si>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</si>
  <si>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</si>
  <si>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</si>
  <si>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</si>
  <si>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</si>
  <si>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</si>
  <si>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</si>
  <si>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</si>
  <si>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</si>
  <si>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</si>
  <si>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</si>
  <si>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</si>
  <si>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</si>
  <si>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</si>
  <si>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</si>
  <si>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</si>
  <si>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</si>
  <si>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</si>
  <si>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</si>
  <si>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</si>
  <si>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</si>
  <si>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</si>
  <si>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</si>
  <si>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</si>
  <si>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</si>
  <si>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</si>
  <si>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</si>
  <si>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</si>
  <si>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</si>
  <si>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</si>
  <si>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</si>
  <si>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</si>
  <si>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</si>
  <si>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</si>
  <si>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</si>
  <si>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</si>
  <si>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</si>
  <si>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</si>
  <si>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</si>
  <si>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</si>
  <si>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</si>
  <si>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</si>
  <si>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</si>
  <si>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</si>
  <si>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</si>
  <si>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</si>
  <si>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</si>
  <si>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</si>
  <si>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</si>
  <si>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</si>
  <si>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</si>
  <si>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</si>
  <si>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</si>
  <si>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</si>
  <si>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</si>
  <si>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</si>
  <si>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</si>
  <si>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</si>
  <si>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</si>
  <si>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</si>
  <si>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</si>
  <si>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</si>
  <si>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</si>
  <si>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</si>
  <si>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</si>
  <si>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</si>
  <si>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</si>
  <si>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</si>
  <si>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</si>
  <si>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</si>
  <si>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</si>
  <si>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</si>
  <si>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</si>
  <si>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</si>
  <si>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</si>
  <si>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</si>
  <si>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</si>
  <si>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</si>
  <si>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</si>
  <si>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</si>
  <si>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</si>
  <si>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</si>
  <si>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</si>
  <si>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</si>
  <si>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</si>
  <si>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</si>
  <si>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</si>
  <si>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</si>
  <si>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</si>
  <si>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</si>
  <si>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</si>
  <si>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</si>
  <si>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</si>
  <si>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</si>
  <si>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</si>
  <si>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</si>
  <si>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</si>
  <si>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</si>
  <si>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</si>
  <si>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</si>
  <si>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</si>
  <si>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</si>
  <si>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</si>
  <si>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</si>
  <si>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</si>
  <si>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</si>
  <si>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</si>
  <si>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</si>
  <si>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</si>
  <si>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</si>
  <si>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</si>
  <si>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</si>
  <si>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</si>
  <si>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</si>
  <si>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</si>
  <si>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</si>
  <si>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</si>
  <si>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</si>
  <si>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</si>
  <si>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</si>
  <si>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</si>
  <si>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</si>
  <si>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</si>
  <si>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</si>
  <si>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</si>
  <si>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</si>
  <si>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</si>
  <si>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</si>
  <si>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</si>
  <si>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</si>
  <si>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</si>
  <si>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</si>
  <si>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</si>
  <si>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</si>
  <si>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</si>
  <si>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</si>
  <si>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</si>
  <si>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</si>
  <si>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</si>
  <si>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</si>
  <si>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</si>
  <si>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</si>
  <si>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</si>
  <si>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</si>
  <si>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</si>
  <si>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</si>
  <si>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</si>
  <si>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</si>
  <si>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</si>
  <si>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</si>
  <si>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</si>
  <si>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</si>
  <si>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</si>
  <si>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</si>
  <si>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</si>
  <si>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</si>
  <si>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</si>
  <si>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</si>
  <si>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</si>
  <si>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</si>
  <si>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</si>
  <si>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</si>
  <si>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</si>
  <si>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</si>
  <si>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</si>
  <si>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</si>
  <si>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</si>
  <si>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</si>
  <si>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</si>
  <si>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</si>
  <si>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</si>
  <si>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</si>
  <si>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</si>
  <si>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</si>
  <si>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</si>
  <si>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</si>
  <si>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</si>
  <si>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</si>
  <si>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</si>
  <si>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</si>
  <si>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</si>
  <si>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</si>
  <si>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</si>
  <si>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</si>
  <si>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</si>
  <si>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</si>
  <si>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</si>
  <si>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</si>
  <si>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</si>
  <si>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</si>
  <si>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</si>
  <si>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</si>
  <si>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</si>
  <si>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</si>
  <si>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</si>
  <si>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</si>
  <si>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</si>
  <si>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</si>
  <si>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</si>
  <si>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</si>
  <si>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</si>
  <si>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</si>
  <si>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</si>
  <si>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</si>
  <si>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</si>
  <si>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</si>
  <si>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</si>
  <si>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</si>
  <si>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</si>
  <si>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</si>
  <si>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</si>
  <si>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</si>
  <si>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</si>
  <si>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</si>
  <si>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</si>
  <si>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</si>
  <si>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</si>
  <si>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</si>
  <si>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</si>
  <si>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</si>
  <si>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</si>
  <si>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</si>
  <si>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</si>
  <si>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</si>
  <si>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</si>
  <si>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</si>
  <si>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</si>
  <si>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</si>
  <si>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</si>
  <si>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</si>
  <si>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</si>
  <si>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</si>
  <si>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</si>
  <si>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</si>
  <si>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</si>
  <si>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</si>
  <si>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</si>
  <si>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</si>
  <si>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</si>
  <si>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</si>
  <si>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</si>
  <si>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</si>
  <si>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</si>
  <si>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</si>
  <si>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</si>
  <si>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</si>
  <si>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</si>
  <si>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</si>
  <si>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</si>
  <si>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</si>
  <si>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</si>
  <si>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</si>
  <si>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</si>
  <si>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</si>
  <si>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</si>
  <si>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</si>
  <si>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</si>
  <si>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</si>
  <si>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</si>
  <si>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</si>
  <si>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</si>
  <si>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</si>
  <si>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</si>
  <si>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</si>
  <si>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</si>
  <si>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</si>
  <si>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</si>
  <si>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</si>
  <si>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</si>
  <si>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</si>
  <si>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</si>
  <si>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</si>
  <si>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</si>
  <si>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</si>
  <si>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</si>
  <si>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</si>
  <si>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</si>
  <si>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</si>
  <si>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</si>
  <si>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</si>
  <si>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</si>
  <si>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</si>
  <si>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</si>
  <si>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</si>
  <si>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</si>
  <si>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</si>
  <si>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</si>
  <si>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</si>
  <si>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</si>
  <si>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</si>
  <si>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</si>
  <si>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</si>
  <si>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</si>
  <si>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</si>
  <si>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</si>
  <si>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</si>
  <si>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</si>
  <si>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</si>
  <si>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</si>
  <si>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</si>
  <si>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</si>
  <si>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</si>
  <si>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</si>
  <si>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</si>
  <si>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</si>
  <si>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</si>
  <si>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</si>
  <si>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</si>
  <si>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</si>
  <si>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</si>
  <si>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</si>
  <si>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</si>
  <si>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</si>
  <si>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</si>
  <si>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</si>
  <si>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</si>
  <si>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</si>
  <si>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</si>
  <si>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</si>
  <si>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</si>
  <si>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</si>
  <si>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</si>
  <si>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</si>
  <si>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</si>
  <si>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</si>
  <si>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</si>
  <si>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</si>
  <si>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</si>
  <si>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</si>
  <si>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</si>
  <si>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</si>
  <si>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</si>
  <si>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</si>
  <si>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</si>
  <si>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</si>
  <si>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</si>
  <si>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</si>
  <si>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</si>
  <si>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</si>
  <si>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</si>
  <si>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</si>
  <si>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</si>
  <si>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</si>
  <si>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</si>
  <si>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</si>
  <si>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</si>
  <si>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</si>
  <si>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</si>
  <si>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</si>
  <si>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</si>
  <si>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</si>
  <si>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</si>
  <si>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</si>
  <si>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</si>
  <si>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</si>
  <si>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</si>
  <si>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</si>
  <si>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</si>
  <si>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</si>
  <si>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</si>
  <si>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</si>
  <si>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</si>
  <si>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</si>
  <si>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</si>
  <si>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</si>
  <si>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</si>
  <si>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</si>
  <si>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</si>
  <si>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</si>
  <si>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</si>
  <si>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</si>
  <si>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</si>
  <si>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</si>
  <si>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</si>
  <si>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</si>
  <si>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</si>
  <si>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</si>
  <si>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</si>
  <si>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</si>
  <si>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</si>
  <si>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</si>
  <si>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</si>
  <si>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</si>
  <si>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</si>
  <si>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</si>
  <si>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</si>
  <si>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</si>
  <si>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</si>
  <si>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</si>
  <si>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</si>
  <si>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</si>
  <si>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</si>
  <si>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</si>
  <si>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</si>
  <si>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</si>
  <si>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</si>
  <si>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</si>
  <si>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</si>
  <si>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</si>
  <si>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</si>
  <si>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</si>
  <si>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</si>
  <si>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</si>
  <si>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</si>
  <si>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</si>
  <si>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</si>
  <si>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</si>
  <si>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</si>
  <si>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</si>
  <si>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</si>
  <si>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</si>
  <si>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</si>
  <si>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</si>
  <si>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</si>
  <si>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</si>
  <si>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</si>
  <si>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</si>
  <si>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</si>
  <si>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</si>
  <si>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</si>
  <si>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</si>
  <si>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</si>
  <si>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</si>
  <si>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</si>
  <si>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</si>
  <si>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</si>
  <si>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</si>
  <si>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</si>
  <si>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</si>
  <si>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</si>
  <si>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</si>
  <si>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</si>
  <si>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</si>
  <si>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</si>
  <si>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</si>
  <si>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</si>
  <si>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</si>
  <si>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</si>
  <si>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</si>
  <si>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</si>
  <si>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</si>
  <si>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</si>
  <si>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</si>
  <si>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</si>
  <si>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</si>
  <si>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</si>
  <si>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</si>
  <si>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</si>
  <si>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</si>
  <si>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</si>
  <si>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</si>
  <si>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</si>
  <si>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</si>
  <si>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</si>
  <si>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</si>
  <si>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</si>
  <si>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</si>
  <si>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</si>
  <si>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</si>
  <si>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</si>
  <si>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</si>
  <si>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</si>
  <si>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</si>
  <si>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</si>
  <si>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</si>
  <si>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</si>
  <si>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</si>
  <si>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</si>
  <si>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</si>
  <si>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</si>
  <si>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</si>
  <si>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</si>
  <si>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</si>
  <si>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</si>
  <si>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</si>
  <si>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</si>
  <si>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</si>
  <si>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</si>
  <si>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</si>
  <si>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</si>
  <si>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</si>
  <si>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</si>
  <si>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</si>
  <si>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</si>
  <si>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</si>
  <si>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</si>
  <si>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</si>
  <si>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</si>
  <si>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</si>
  <si>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</si>
  <si>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</si>
  <si>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</si>
  <si>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</si>
  <si>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</si>
  <si>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</si>
  <si>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</si>
  <si>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</si>
  <si>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</si>
  <si>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</si>
  <si>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</si>
  <si>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</si>
  <si>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</si>
  <si>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</si>
  <si>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</si>
  <si>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</si>
  <si>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</si>
  <si>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</si>
  <si>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</si>
  <si>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</si>
  <si>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</si>
  <si>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</si>
  <si>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</si>
  <si>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</si>
  <si>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</si>
  <si>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</si>
  <si>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</si>
  <si>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</si>
  <si>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</si>
  <si>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</si>
  <si>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</si>
  <si>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</si>
  <si>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</si>
  <si>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</si>
  <si>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</si>
  <si>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</si>
  <si>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</si>
  <si>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</si>
  <si>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</si>
  <si>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</si>
  <si>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</si>
  <si>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</si>
  <si>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</si>
  <si>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</si>
  <si>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</si>
  <si>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</si>
  <si>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</si>
  <si>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</si>
  <si>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</si>
  <si>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</si>
  <si>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</si>
  <si>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</si>
  <si>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</si>
  <si>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</si>
  <si>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</si>
  <si>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</si>
  <si>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</si>
  <si>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</si>
  <si>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</si>
  <si>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</si>
  <si>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</si>
  <si>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</si>
  <si>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</si>
  <si>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</si>
  <si>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</si>
  <si>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</si>
  <si>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</si>
  <si>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</si>
  <si>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</si>
  <si>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</si>
  <si>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</si>
  <si>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</si>
  <si>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</si>
  <si>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</si>
  <si>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</si>
  <si>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</si>
  <si>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</si>
  <si>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</si>
  <si>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</si>
  <si>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</si>
  <si>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</si>
  <si>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</si>
  <si>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</si>
  <si>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</si>
  <si>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</si>
  <si>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</si>
  <si>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</si>
  <si>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</si>
  <si>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</si>
  <si>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</si>
  <si>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</si>
  <si>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</si>
  <si>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</si>
  <si>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</si>
  <si>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</si>
  <si>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</si>
  <si>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</si>
  <si>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</si>
  <si>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</si>
  <si>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</si>
  <si>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</si>
  <si>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</si>
  <si>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</si>
  <si>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</si>
  <si>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</si>
  <si>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</si>
  <si>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</si>
  <si>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</si>
  <si>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</si>
  <si>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</si>
  <si>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</si>
  <si>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</si>
  <si>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</si>
  <si>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</si>
  <si>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</si>
  <si>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</si>
  <si>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</si>
  <si>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</si>
  <si>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</si>
  <si>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</si>
  <si>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</si>
  <si>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</si>
  <si>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</si>
  <si>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</si>
  <si>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</si>
  <si>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</si>
  <si>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</si>
  <si>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</si>
  <si>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</si>
  <si>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</si>
  <si>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</si>
  <si>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</si>
  <si>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</si>
  <si>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</si>
  <si>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</si>
  <si>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</si>
  <si>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</si>
  <si>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</si>
  <si>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</si>
  <si>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</si>
  <si>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</si>
  <si>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</si>
  <si>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</si>
  <si>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</si>
  <si>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</si>
  <si>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</si>
  <si>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</si>
  <si>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</si>
  <si>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</si>
  <si>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</si>
  <si>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</si>
  <si>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</si>
  <si>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</si>
  <si>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</si>
  <si>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</si>
  <si>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</si>
  <si>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</si>
  <si>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</si>
  <si>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</si>
  <si>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</si>
  <si>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</si>
  <si>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</si>
  <si>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</si>
  <si>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</si>
  <si>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</si>
  <si>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</si>
  <si>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</si>
  <si>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</si>
  <si>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</si>
  <si>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</si>
  <si>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</si>
  <si>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</si>
  <si>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</si>
  <si>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</si>
  <si>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</si>
  <si>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</si>
  <si>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</si>
  <si>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</si>
  <si>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</si>
  <si>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</si>
  <si>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</si>
  <si>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</si>
  <si>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</si>
  <si>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</si>
  <si>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</si>
  <si>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</si>
  <si>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</si>
  <si>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</si>
  <si>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</si>
  <si>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</si>
  <si>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</si>
  <si>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</si>
  <si>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</si>
  <si>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</si>
  <si>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</si>
  <si>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</si>
  <si>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</si>
  <si>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</si>
  <si>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</si>
  <si>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</si>
  <si>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</si>
  <si>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</si>
  <si>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</si>
  <si>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</si>
  <si>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</si>
  <si>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</si>
  <si>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</si>
  <si>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</si>
  <si>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</si>
  <si>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</si>
  <si>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</si>
  <si>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</si>
  <si>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</si>
  <si>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</si>
  <si>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</si>
  <si>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</si>
  <si>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</si>
  <si>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</si>
  <si>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</si>
  <si>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</si>
  <si>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</si>
  <si>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</si>
  <si>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</si>
  <si>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</si>
  <si>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</si>
  <si>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</si>
  <si>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</si>
  <si>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</si>
  <si>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</si>
  <si>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</si>
  <si>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</si>
  <si>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</si>
  <si>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</si>
  <si>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</si>
  <si>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</si>
  <si>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</si>
  <si>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</si>
  <si>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</si>
  <si>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</si>
  <si>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</si>
  <si>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</si>
  <si>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</si>
  <si>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</si>
  <si>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</si>
  <si>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</si>
  <si>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</si>
  <si>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</si>
  <si>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</si>
  <si>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</si>
  <si>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</si>
  <si>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</si>
  <si>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</si>
  <si>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</si>
  <si>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</si>
  <si>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</si>
  <si>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</si>
  <si>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</si>
  <si>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</si>
  <si>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</si>
  <si>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</si>
  <si>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</si>
  <si>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</si>
  <si>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</si>
  <si>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</si>
  <si>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</si>
  <si>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</si>
  <si>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</si>
  <si>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</si>
  <si>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</si>
  <si>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</si>
  <si>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</si>
  <si>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</si>
  <si>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</si>
  <si>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</si>
  <si>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</si>
  <si>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</si>
  <si>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</si>
  <si>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</si>
  <si>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</si>
  <si>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</si>
  <si>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</si>
  <si>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</si>
  <si>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</si>
  <si>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</si>
  <si>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</si>
  <si>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</si>
  <si>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</si>
  <si>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</si>
  <si>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</si>
  <si>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</si>
  <si>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</si>
  <si>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</si>
  <si>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</si>
  <si>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</si>
  <si>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</si>
  <si>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</si>
  <si>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</si>
  <si>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</si>
  <si>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</si>
  <si>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</si>
  <si>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</si>
  <si>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</si>
  <si>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</si>
  <si>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</si>
  <si>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</si>
  <si>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</si>
  <si>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</si>
  <si>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</si>
  <si>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</si>
  <si>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</si>
  <si>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</si>
  <si>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</si>
  <si>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</si>
  <si>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</si>
  <si>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</si>
  <si>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</si>
  <si>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</si>
  <si>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</si>
  <si>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</si>
  <si>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</si>
  <si>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</si>
  <si>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</si>
  <si>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</si>
  <si>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</si>
  <si>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</si>
  <si>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</si>
  <si>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</si>
  <si>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</si>
  <si>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</si>
  <si>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</si>
  <si>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</si>
  <si>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</si>
  <si>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</si>
  <si>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</si>
  <si>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</si>
  <si>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</si>
  <si>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</si>
  <si>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</si>
  <si>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</si>
  <si>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</si>
  <si>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</si>
  <si>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</si>
  <si>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</si>
  <si>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</si>
  <si>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</si>
  <si>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</si>
  <si>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</si>
  <si>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</si>
  <si>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</si>
  <si>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</si>
  <si>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</si>
  <si>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</si>
  <si>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</si>
  <si>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</si>
  <si>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</si>
  <si>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</si>
  <si>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</si>
  <si>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</si>
  <si>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</si>
  <si>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</si>
  <si>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</si>
  <si>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</si>
  <si>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</si>
  <si>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</si>
  <si>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</si>
  <si>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</si>
  <si>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</si>
  <si>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</si>
  <si>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</si>
  <si>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</si>
  <si>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</si>
  <si>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</si>
  <si>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</si>
  <si>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</si>
  <si>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</si>
  <si>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</si>
  <si>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</si>
  <si>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</si>
  <si>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</si>
  <si>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</si>
  <si>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</si>
  <si>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</si>
  <si>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</si>
  <si>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</si>
  <si>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</si>
  <si>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</si>
  <si>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</si>
  <si>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</si>
  <si>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</si>
  <si>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</si>
  <si>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</si>
  <si>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</si>
  <si>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</si>
  <si>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</si>
  <si>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</si>
  <si>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</si>
  <si>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</si>
  <si>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</si>
  <si>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</si>
  <si>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</si>
  <si>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</si>
  <si>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</si>
  <si>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</si>
  <si>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</si>
  <si>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</si>
  <si>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</si>
  <si>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</si>
  <si>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</si>
  <si>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</si>
  <si>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</si>
  <si>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</si>
  <si>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</si>
  <si>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</si>
  <si>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</si>
  <si>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</si>
  <si>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</si>
  <si>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</si>
  <si>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</si>
  <si>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</si>
  <si>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</si>
  <si>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</si>
  <si>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</si>
  <si>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</si>
  <si>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</si>
  <si>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</si>
  <si>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</si>
  <si>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</si>
  <si>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</si>
  <si>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</si>
  <si>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</si>
  <si>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</si>
  <si>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</si>
  <si>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</si>
  <si>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</si>
  <si>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</si>
  <si>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</si>
  <si>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</si>
  <si>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</si>
  <si>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</si>
  <si>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</si>
  <si>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</si>
  <si>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</si>
  <si>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</si>
  <si>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</si>
  <si>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</si>
  <si>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</si>
  <si>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</si>
  <si>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</si>
  <si>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</si>
  <si>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</si>
  <si>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</si>
  <si>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</si>
  <si>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</si>
  <si>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</si>
  <si>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</si>
  <si>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</si>
  <si>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</si>
  <si>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</si>
  <si>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</si>
  <si>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</si>
  <si>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</si>
  <si>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</si>
  <si>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</si>
  <si>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</si>
  <si>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</si>
  <si>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</si>
  <si>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</si>
  <si>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</si>
  <si>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</si>
  <si>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</si>
  <si>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</si>
  <si>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</si>
  <si>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</si>
  <si>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</si>
  <si>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</si>
  <si>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</si>
  <si>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</si>
  <si>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</si>
  <si>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</si>
  <si>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</si>
  <si>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</si>
  <si>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</si>
  <si>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</si>
  <si>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</si>
  <si>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</si>
  <si>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</si>
  <si>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</si>
  <si>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</si>
  <si>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</si>
  <si>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</si>
  <si>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</si>
  <si>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</si>
  <si>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</si>
  <si>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</si>
  <si>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</si>
  <si>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</si>
  <si>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</si>
  <si>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</si>
  <si>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</si>
  <si>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</si>
  <si>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</si>
  <si>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</si>
  <si>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</si>
  <si>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</si>
  <si>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</si>
  <si>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</si>
  <si>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</si>
  <si>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</si>
  <si>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</si>
  <si>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</si>
  <si>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</si>
  <si>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</si>
  <si>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</si>
  <si>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</si>
  <si>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</si>
  <si>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</si>
  <si>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</si>
  <si>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</si>
  <si>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</si>
  <si>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</si>
  <si>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</si>
  <si>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</si>
  <si>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</si>
  <si>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</si>
  <si>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</si>
  <si>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</si>
  <si>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</si>
  <si>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</si>
  <si>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</si>
  <si>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</si>
  <si>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</si>
  <si>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</si>
  <si>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</si>
  <si>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</si>
  <si>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</si>
  <si>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</si>
  <si>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</si>
  <si>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</si>
  <si>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</si>
  <si>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</si>
  <si>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</si>
  <si>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</si>
  <si>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</si>
  <si>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</si>
  <si>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</si>
  <si>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</si>
  <si>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</si>
  <si>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</si>
  <si>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</si>
  <si>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</si>
  <si>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</si>
  <si>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</si>
  <si>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</si>
  <si>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</si>
  <si>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</si>
  <si>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</si>
  <si>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</si>
  <si>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</si>
  <si>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</si>
  <si>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</si>
  <si>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</si>
  <si>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</si>
  <si>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</si>
  <si>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</si>
  <si>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</si>
  <si>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</si>
  <si>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</si>
  <si>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</si>
  <si>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</si>
  <si>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</si>
  <si>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</si>
  <si>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</si>
  <si>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</si>
  <si>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</si>
  <si>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</si>
  <si>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</si>
  <si>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</si>
  <si>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</si>
  <si>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</si>
  <si>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</si>
  <si>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</si>
  <si>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</si>
  <si>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</si>
  <si>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</si>
  <si>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</si>
  <si>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</si>
  <si>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</si>
  <si>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</si>
  <si>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</si>
  <si>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</si>
  <si>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</si>
  <si>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</si>
  <si>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</si>
  <si>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</si>
  <si>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</si>
  <si>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</si>
  <si>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</si>
  <si>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</si>
  <si>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</si>
  <si>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</si>
  <si>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</si>
  <si>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</si>
  <si>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</si>
  <si>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</si>
  <si>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</si>
  <si>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</si>
  <si>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</si>
  <si>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</si>
  <si>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</si>
  <si>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</si>
  <si>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</si>
  <si>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</si>
  <si>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</si>
  <si>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</si>
  <si>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</si>
  <si>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</si>
  <si>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</si>
  <si>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</si>
  <si>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</si>
  <si>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</si>
  <si>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</si>
  <si>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</si>
  <si>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</si>
  <si>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</si>
  <si>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</si>
  <si>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</si>
  <si>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</si>
  <si>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</si>
  <si>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</si>
  <si>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</si>
  <si>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</si>
  <si>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</si>
  <si>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</si>
  <si>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</si>
  <si>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</si>
  <si>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</si>
  <si>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</si>
  <si>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</si>
  <si>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</si>
  <si>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</si>
  <si>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</si>
  <si>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</si>
  <si>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</si>
  <si>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</si>
  <si>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</si>
  <si>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</si>
  <si>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</si>
  <si>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</si>
  <si>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</si>
  <si>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</si>
  <si>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</si>
  <si>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</si>
  <si>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</si>
  <si>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</si>
  <si>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</si>
  <si>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</si>
  <si>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</si>
  <si>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</si>
  <si>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</si>
  <si>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</si>
  <si>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</si>
  <si>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</si>
  <si>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</si>
  <si>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</si>
  <si>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</si>
  <si>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</si>
  <si>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</si>
  <si>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</si>
  <si>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</si>
  <si>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</si>
  <si>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</si>
  <si>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</si>
  <si>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</si>
  <si>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</si>
  <si>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</si>
  <si>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</si>
  <si>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</si>
  <si>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</si>
  <si>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</si>
  <si>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</si>
  <si>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</si>
  <si>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</si>
  <si>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</si>
  <si>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</si>
  <si>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</si>
  <si>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</si>
  <si>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</si>
  <si>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</si>
  <si>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</si>
  <si>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</si>
  <si>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</si>
  <si>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</si>
  <si>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</si>
  <si>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</si>
  <si>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</si>
  <si>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</si>
  <si>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</si>
  <si>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</si>
  <si>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</si>
  <si>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</si>
  <si>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</si>
  <si>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</si>
  <si>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</si>
  <si>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</si>
  <si>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</si>
  <si>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</si>
  <si>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</si>
  <si>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</si>
  <si>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</si>
  <si>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</si>
  <si>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</si>
  <si>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</si>
  <si>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</si>
  <si>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</si>
  <si>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</si>
  <si>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</si>
  <si>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</si>
  <si>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</si>
  <si>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</si>
  <si>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</si>
  <si>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</si>
  <si>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</si>
  <si>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</si>
  <si>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</si>
  <si>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</si>
  <si>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</si>
  <si>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</si>
  <si>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</si>
  <si>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</si>
  <si>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</si>
  <si>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</si>
  <si>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</si>
  <si>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</si>
  <si>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</si>
  <si>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</si>
  <si>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</si>
  <si>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</si>
  <si>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</si>
  <si>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</si>
  <si>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</si>
  <si>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</si>
  <si>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</si>
  <si>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</si>
  <si>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</si>
  <si>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</si>
  <si>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</si>
  <si>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</si>
  <si>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</si>
  <si>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</si>
  <si>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</si>
  <si>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</si>
  <si>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</si>
  <si>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</si>
  <si>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</si>
  <si>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</si>
  <si>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</si>
  <si>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</si>
  <si>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</si>
  <si>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</si>
  <si>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</si>
  <si>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</si>
  <si>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</si>
  <si>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</si>
  <si>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</si>
  <si>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</si>
  <si>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</si>
  <si>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</si>
  <si>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</si>
  <si>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</si>
  <si>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</si>
  <si>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</si>
  <si>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</si>
  <si>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</si>
  <si>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</si>
  <si>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</si>
  <si>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</si>
  <si>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</si>
  <si>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</si>
  <si>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</si>
  <si>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</si>
  <si>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</si>
  <si>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</si>
  <si>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</si>
  <si>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</si>
  <si>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</si>
  <si>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</si>
  <si>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</si>
  <si>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</si>
  <si>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</si>
  <si>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</si>
  <si>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</si>
  <si>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</si>
  <si>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</si>
  <si>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</si>
  <si>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</si>
  <si>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</si>
  <si>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</si>
  <si>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</si>
  <si>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</si>
  <si>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</si>
  <si>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</si>
  <si>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</si>
  <si>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</si>
  <si>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</si>
  <si>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</si>
  <si>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</si>
  <si>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</si>
  <si>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</si>
  <si>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</si>
  <si>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</si>
  <si>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</si>
  <si>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</si>
  <si>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</si>
  <si>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</si>
  <si>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</si>
  <si>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</si>
  <si>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</si>
  <si>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</si>
  <si>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</si>
  <si>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</si>
  <si>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</si>
  <si>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</si>
  <si>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</si>
  <si>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</si>
  <si>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</si>
  <si>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</si>
  <si>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</si>
  <si>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</si>
  <si>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</si>
  <si>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</si>
  <si>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</si>
  <si>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</si>
  <si>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</si>
  <si>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</si>
  <si>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</si>
  <si>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</si>
  <si>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</si>
  <si>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</si>
  <si>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</si>
  <si>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</si>
  <si>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</si>
  <si>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</si>
  <si>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</si>
  <si>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</si>
  <si>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</si>
  <si>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</si>
  <si>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</si>
  <si>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</si>
  <si>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</si>
  <si>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</si>
  <si>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</si>
  <si>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</si>
  <si>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</si>
  <si>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</si>
  <si>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</si>
  <si>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</si>
  <si>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</si>
  <si>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</si>
  <si>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</si>
  <si>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</si>
  <si>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</si>
  <si>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</si>
  <si>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</si>
  <si>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</si>
  <si>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</si>
  <si>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</si>
  <si>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</si>
  <si>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</si>
  <si>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</si>
  <si>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</si>
  <si>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</si>
  <si>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</si>
  <si>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</si>
  <si>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</si>
  <si>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</si>
  <si>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</si>
  <si>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</si>
  <si>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</si>
  <si>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</si>
  <si>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</si>
  <si>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</si>
  <si>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</si>
  <si>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</si>
  <si>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</si>
  <si>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</si>
  <si>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</si>
  <si>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</si>
  <si>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</si>
  <si>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</si>
  <si>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</si>
  <si>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</si>
  <si>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</si>
  <si>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</si>
  <si>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</si>
  <si>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</si>
  <si>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</si>
  <si>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</si>
  <si>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</si>
  <si>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</si>
  <si>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</si>
  <si>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</si>
  <si>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</si>
  <si>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</si>
  <si>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</si>
  <si>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</si>
  <si>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</si>
  <si>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</si>
  <si>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</si>
  <si>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</si>
  <si>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</si>
  <si>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</si>
  <si>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</si>
  <si>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</si>
  <si>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</si>
  <si>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</si>
  <si>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</si>
  <si>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</si>
  <si>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</si>
  <si>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</si>
  <si>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</si>
  <si>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</si>
  <si>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</si>
  <si>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</si>
  <si>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</si>
  <si>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</si>
  <si>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</si>
  <si>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</si>
  <si>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</si>
  <si>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</si>
  <si>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</si>
  <si>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</si>
  <si>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</si>
  <si>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</si>
  <si>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</si>
  <si>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</si>
  <si>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</si>
  <si>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</si>
  <si>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</si>
  <si>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</si>
  <si>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</si>
  <si>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</si>
  <si>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</si>
  <si>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</si>
  <si>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</si>
  <si>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</si>
  <si>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</si>
  <si>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</si>
  <si>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</si>
  <si>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</si>
  <si>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</si>
  <si>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</si>
  <si>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</si>
  <si>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</si>
  <si>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</si>
  <si>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</si>
  <si>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</si>
  <si>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</si>
  <si>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</si>
  <si>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</si>
  <si>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</si>
  <si>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</si>
  <si>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</si>
  <si>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</si>
  <si>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</si>
  <si>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</si>
  <si>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</si>
  <si>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</si>
  <si>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</si>
  <si>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</si>
  <si>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</si>
  <si>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</si>
  <si>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</si>
  <si>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</si>
  <si>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</si>
  <si>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</si>
  <si>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</si>
  <si>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</si>
  <si>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</si>
  <si>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</si>
  <si>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</si>
  <si>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</si>
  <si>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</si>
  <si>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</si>
  <si>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</si>
  <si>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</si>
  <si>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</si>
  <si>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</si>
  <si>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</si>
  <si>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</si>
  <si>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</si>
  <si>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</si>
  <si>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</si>
  <si>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</si>
  <si>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</si>
  <si>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</si>
  <si>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</si>
  <si>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</si>
  <si>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</si>
  <si>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</si>
  <si>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</si>
  <si>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</si>
  <si>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</si>
  <si>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</si>
  <si>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</si>
  <si>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</si>
  <si>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</si>
  <si>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</si>
  <si>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</si>
  <si>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</si>
  <si>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</si>
  <si>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</si>
  <si>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</si>
  <si>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</si>
  <si>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</si>
  <si>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</si>
  <si>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</si>
  <si>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</si>
  <si>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</si>
  <si>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</si>
  <si>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</si>
  <si>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</si>
  <si>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</si>
  <si>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</si>
  <si>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</si>
  <si>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</si>
  <si>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</si>
  <si>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</si>
  <si>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</si>
  <si>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</si>
  <si>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</si>
  <si>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</si>
  <si>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</si>
  <si>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</si>
  <si>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</si>
  <si>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</si>
  <si>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</si>
  <si>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</si>
  <si>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</si>
  <si>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</si>
  <si>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</si>
  <si>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</si>
  <si>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</si>
  <si>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</si>
  <si>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</si>
  <si>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</si>
  <si>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</si>
  <si>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</si>
  <si>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</si>
  <si>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</si>
  <si>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</si>
  <si>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</si>
  <si>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</si>
  <si>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</si>
  <si>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</si>
  <si>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</si>
  <si>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</si>
  <si>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</si>
  <si>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</si>
  <si>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</si>
  <si>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</si>
  <si>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</si>
  <si>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</si>
  <si>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</si>
  <si>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</si>
  <si>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</si>
  <si>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</si>
  <si>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</si>
  <si>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</si>
  <si>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</si>
  <si>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</si>
  <si>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</si>
  <si>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</si>
  <si>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</si>
  <si>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</si>
  <si>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</si>
  <si>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</si>
  <si>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</si>
  <si>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</si>
  <si>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</si>
  <si>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</si>
  <si>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</si>
  <si>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</si>
  <si>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</si>
  <si>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</si>
  <si>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</si>
  <si>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</si>
  <si>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</si>
  <si>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</si>
  <si>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</si>
  <si>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</si>
  <si>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</si>
  <si>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</si>
  <si>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</si>
  <si>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</si>
  <si>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</si>
  <si>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</si>
  <si>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</si>
  <si>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</si>
  <si>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</si>
  <si>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</si>
  <si>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</si>
  <si>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</si>
  <si>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</si>
  <si>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</si>
  <si>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</si>
  <si>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</si>
  <si>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</si>
  <si>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</si>
  <si>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</si>
  <si>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</si>
  <si>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</si>
  <si>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</si>
  <si>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</si>
  <si>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</si>
  <si>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</si>
  <si>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</si>
  <si>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</si>
  <si>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</si>
  <si>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</si>
  <si>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</si>
  <si>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</si>
  <si>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</si>
  <si>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</si>
  <si>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</si>
  <si>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</si>
  <si>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</si>
  <si>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</si>
  <si>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</si>
  <si>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</si>
  <si>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</si>
  <si>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</si>
  <si>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</si>
  <si>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</si>
  <si>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</si>
  <si>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</si>
  <si>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</si>
  <si>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</si>
  <si>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</si>
  <si>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</si>
  <si>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</si>
  <si>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</si>
  <si>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</si>
  <si>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</si>
  <si>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</si>
  <si>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</si>
  <si>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</si>
  <si>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</si>
  <si>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</si>
  <si>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</si>
  <si>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</si>
  <si>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</si>
  <si>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</si>
  <si>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</si>
  <si>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</si>
  <si>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</si>
  <si>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</si>
  <si>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</si>
  <si>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</si>
  <si>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</si>
  <si>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</si>
  <si>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</si>
  <si>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</si>
  <si>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</si>
  <si>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</si>
  <si>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</si>
  <si>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</si>
  <si>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</si>
  <si>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</si>
  <si>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</si>
  <si>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</si>
  <si>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</si>
  <si>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</si>
  <si>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</si>
  <si>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</si>
  <si>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</si>
  <si>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</si>
  <si>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</si>
  <si>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</si>
  <si>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</si>
  <si>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</si>
  <si>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</si>
  <si>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</si>
  <si>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</si>
  <si>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</si>
  <si>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</si>
  <si>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</si>
  <si>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</si>
  <si>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</si>
  <si>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</si>
  <si>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</si>
  <si>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</si>
  <si>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</si>
  <si>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</si>
  <si>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</si>
  <si>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</si>
  <si>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</si>
  <si>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</si>
  <si>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</si>
  <si>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</si>
  <si>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</si>
  <si>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</si>
  <si>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</si>
  <si>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</si>
  <si>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</si>
  <si>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</si>
  <si>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</si>
  <si>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</si>
  <si>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</si>
  <si>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</si>
  <si>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</si>
  <si>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</si>
  <si>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</si>
  <si>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</si>
  <si>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</si>
  <si>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</si>
  <si>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</si>
  <si>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</si>
  <si>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</si>
  <si>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</si>
  <si>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</si>
  <si>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</si>
  <si>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</si>
  <si>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</si>
  <si>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</si>
  <si>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</si>
  <si>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</si>
  <si>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</si>
  <si>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</si>
  <si>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</si>
  <si>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</si>
  <si>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</si>
  <si>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</si>
  <si>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</si>
  <si>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</si>
  <si>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</si>
  <si>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</si>
  <si>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</si>
  <si>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</si>
  <si>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</si>
  <si>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</si>
  <si>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</si>
  <si>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</si>
  <si>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</si>
  <si>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</si>
  <si>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</si>
  <si>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</si>
  <si>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</si>
  <si>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</si>
  <si>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</si>
  <si>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</si>
  <si>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</si>
  <si>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</si>
  <si>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</si>
  <si>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</si>
  <si>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</si>
  <si>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</si>
  <si>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</si>
  <si>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</si>
  <si>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</si>
  <si>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</si>
  <si>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</si>
  <si>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</si>
  <si>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</si>
  <si>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</si>
  <si>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</si>
  <si>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</si>
  <si>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</si>
  <si>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</si>
  <si>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</si>
  <si>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</si>
  <si>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</si>
  <si>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</si>
  <si>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</si>
  <si>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</si>
  <si>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</si>
  <si>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</si>
  <si>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</si>
  <si>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</si>
  <si>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</si>
  <si>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</si>
  <si>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</si>
  <si>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</si>
  <si>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</si>
  <si>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</si>
  <si>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</si>
  <si>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</si>
  <si>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</si>
  <si>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</si>
  <si>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</si>
  <si>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</si>
  <si>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</si>
  <si>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</si>
  <si>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</si>
  <si>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</si>
  <si>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</si>
  <si>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</si>
  <si>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</si>
  <si>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</si>
  <si>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</si>
  <si>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</si>
  <si>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</si>
  <si>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</si>
  <si>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</si>
  <si>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</si>
  <si>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</si>
  <si>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</si>
  <si>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</si>
  <si>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</si>
  <si>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</si>
  <si>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</si>
  <si>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</si>
  <si>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</si>
  <si>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</si>
  <si>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</si>
  <si>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</si>
  <si>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</si>
  <si>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</si>
  <si>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</si>
  <si>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</si>
  <si>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</si>
  <si>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</si>
  <si>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</si>
  <si>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</si>
  <si>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</si>
  <si>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</si>
  <si>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</si>
  <si>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</si>
  <si>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</si>
  <si>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</si>
  <si>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</si>
  <si>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</si>
  <si>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</si>
  <si>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</si>
  <si>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</si>
  <si>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</si>
  <si>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</si>
  <si>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</si>
  <si>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</si>
  <si>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</si>
  <si>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</si>
  <si>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</si>
  <si>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</si>
  <si>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</si>
  <si>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</si>
  <si>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</si>
  <si>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</si>
  <si>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</si>
  <si>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</si>
  <si>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</si>
  <si>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</si>
  <si>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</si>
  <si>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</si>
  <si>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</si>
  <si>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</si>
  <si>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</si>
  <si>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</si>
  <si>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</si>
  <si>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</si>
  <si>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</si>
  <si>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</si>
  <si>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</si>
  <si>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</si>
  <si>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</si>
  <si>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</si>
  <si>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</si>
  <si>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</si>
  <si>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</si>
  <si>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</si>
  <si>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</si>
  <si>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</si>
  <si>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</si>
  <si>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</si>
  <si>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</si>
  <si>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</si>
  <si>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</si>
  <si>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</si>
  <si>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</si>
  <si>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</si>
  <si>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</si>
  <si>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</si>
  <si>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</si>
  <si>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</si>
  <si>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</si>
  <si>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</si>
  <si>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</si>
  <si>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</si>
  <si>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</si>
  <si>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</si>
  <si>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</si>
  <si>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</si>
  <si>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</si>
  <si>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</si>
  <si>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</si>
  <si>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</si>
  <si>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</si>
  <si>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</si>
  <si>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</si>
  <si>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</si>
  <si>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</si>
  <si>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</si>
  <si>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</si>
  <si>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</si>
  <si>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</si>
  <si>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</si>
  <si>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</si>
  <si>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</si>
  <si>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</si>
  <si>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</si>
  <si>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</si>
  <si>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</si>
  <si>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</si>
  <si>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</si>
  <si>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</si>
  <si>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</si>
  <si>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</si>
  <si>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</si>
  <si>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</si>
  <si>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</si>
  <si>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</si>
  <si>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</si>
  <si>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</si>
  <si>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</si>
  <si>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</si>
  <si>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</si>
  <si>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</si>
  <si>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</si>
  <si>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</si>
  <si>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</si>
  <si>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</si>
  <si>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</si>
  <si>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</si>
  <si>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</si>
  <si>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</si>
  <si>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</si>
  <si>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</si>
  <si>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</si>
  <si>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</si>
  <si>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</si>
  <si>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</si>
  <si>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</si>
  <si>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</si>
  <si>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</si>
  <si>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</si>
  <si>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</si>
  <si>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</si>
  <si>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</si>
  <si>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</si>
  <si>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</si>
  <si>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</si>
  <si>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</si>
  <si>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</si>
  <si>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</si>
  <si>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</si>
  <si>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</si>
  <si>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</si>
  <si>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</si>
  <si>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</si>
  <si>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</si>
  <si>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</si>
  <si>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</si>
  <si>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</si>
  <si>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</si>
  <si>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</si>
  <si>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</si>
  <si>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</si>
  <si>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</si>
  <si>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</si>
  <si>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</si>
  <si>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</si>
  <si>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</si>
  <si>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</si>
  <si>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</si>
  <si>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</si>
  <si>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</si>
  <si>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</si>
  <si>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</si>
  <si>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</si>
  <si>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</si>
  <si>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</si>
  <si>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</si>
  <si>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</si>
  <si>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</si>
  <si>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</si>
  <si>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</si>
  <si>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</si>
  <si>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</si>
  <si>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</si>
  <si>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</si>
  <si>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</si>
  <si>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</si>
  <si>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</si>
  <si>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</si>
  <si>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</si>
  <si>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</si>
  <si>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</si>
  <si>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</si>
  <si>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</si>
  <si>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</si>
  <si>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</si>
  <si>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</si>
  <si>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</si>
  <si>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</si>
  <si>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</si>
  <si>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</si>
  <si>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</si>
  <si>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</si>
  <si>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</si>
  <si>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</si>
  <si>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</si>
  <si>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</si>
  <si>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</si>
  <si>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</si>
  <si>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</si>
  <si>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</si>
  <si>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</si>
  <si>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</si>
  <si>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</si>
  <si>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</si>
  <si>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</si>
  <si>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</si>
  <si>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</si>
  <si>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</si>
  <si>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</si>
  <si>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</si>
  <si>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</si>
  <si>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</si>
  <si>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</si>
  <si>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</si>
  <si>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</si>
  <si>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</si>
  <si>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</si>
  <si>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</si>
  <si>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</si>
  <si>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</si>
  <si>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</si>
  <si>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</si>
  <si>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</si>
  <si>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</si>
  <si>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</si>
  <si>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</si>
  <si>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</si>
  <si>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</si>
  <si>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</si>
  <si>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</si>
  <si>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</si>
  <si>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</si>
  <si>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</si>
  <si>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</si>
  <si>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</si>
  <si>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</si>
  <si>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</si>
  <si>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</si>
  <si>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</si>
  <si>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</si>
  <si>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</si>
  <si>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</si>
  <si>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</si>
  <si>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</si>
  <si>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</si>
  <si>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</si>
  <si>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</si>
  <si>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</si>
  <si>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</si>
  <si>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</si>
  <si>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</si>
  <si>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</si>
  <si>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</si>
  <si>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</si>
  <si>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</si>
  <si>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</si>
  <si>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</si>
  <si>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</si>
  <si>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</si>
  <si>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</si>
  <si>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</si>
  <si>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</si>
  <si>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</si>
  <si>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</si>
  <si>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</si>
  <si>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</si>
  <si>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</si>
  <si>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</si>
  <si>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</si>
  <si>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</si>
  <si>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</si>
  <si>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</si>
  <si>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</si>
  <si>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</si>
  <si>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</si>
  <si>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</si>
  <si>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</si>
  <si>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</si>
  <si>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</si>
  <si>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</si>
  <si>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</si>
  <si>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</si>
  <si>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</si>
  <si>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</si>
  <si>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</si>
  <si>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</si>
  <si>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</si>
  <si>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</si>
  <si>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</si>
  <si>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</si>
  <si>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</si>
  <si>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</si>
  <si>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</si>
  <si>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</si>
  <si>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</si>
  <si>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</si>
  <si>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</si>
  <si>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</si>
  <si>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</si>
  <si>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</si>
  <si>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</si>
  <si>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</si>
  <si>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</si>
  <si>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</si>
  <si>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</si>
  <si>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</si>
  <si>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</si>
  <si>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</si>
  <si>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</si>
  <si>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</si>
  <si>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</si>
  <si>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</si>
  <si>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</si>
  <si>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</si>
  <si>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</si>
  <si>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</si>
  <si>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</si>
  <si>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</si>
  <si>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</si>
  <si>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</si>
  <si>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</si>
  <si>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</si>
  <si>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</si>
  <si>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</si>
  <si>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</si>
  <si>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</si>
  <si>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</si>
  <si>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</si>
  <si>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</si>
  <si>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</si>
  <si>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</si>
  <si>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</si>
  <si>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</si>
  <si>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</si>
  <si>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</si>
  <si>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</si>
  <si>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</si>
  <si>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</si>
  <si>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</si>
  <si>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</si>
  <si>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</si>
  <si>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</si>
  <si>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</si>
  <si>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</si>
  <si>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</si>
  <si>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</si>
  <si>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</si>
  <si>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</si>
  <si>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</si>
  <si>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</si>
  <si>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</si>
  <si>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</si>
  <si>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</si>
  <si>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</si>
  <si>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</si>
  <si>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</si>
  <si>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</si>
  <si>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</si>
  <si>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</si>
  <si>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</si>
  <si>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</si>
  <si>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</si>
  <si>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</si>
  <si>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</si>
  <si>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</si>
  <si>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</si>
  <si>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</si>
  <si>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</si>
  <si>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</si>
  <si>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</si>
  <si>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</si>
  <si>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</si>
  <si>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</si>
  <si>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</si>
  <si>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</si>
  <si>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</si>
  <si>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</si>
  <si>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</si>
  <si>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</si>
  <si>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</si>
  <si>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</si>
  <si>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</si>
  <si>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</si>
  <si>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</si>
  <si>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</si>
  <si>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</si>
  <si>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</si>
  <si>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</si>
  <si>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</si>
  <si>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</si>
  <si>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</si>
  <si>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</si>
  <si>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</si>
  <si>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</si>
  <si>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</si>
  <si>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</si>
  <si>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</si>
  <si>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</si>
  <si>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</si>
  <si>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</si>
  <si>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</si>
  <si>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</si>
  <si>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</si>
  <si>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</si>
  <si>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</si>
  <si>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</si>
  <si>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</si>
  <si>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</si>
  <si>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</si>
  <si>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</si>
  <si>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</si>
  <si>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</si>
  <si>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</si>
  <si>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</si>
  <si>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</si>
  <si>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</si>
  <si>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</si>
  <si>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</si>
  <si>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</si>
  <si>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</si>
  <si>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</si>
  <si>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</si>
  <si>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</si>
  <si>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</si>
  <si>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</si>
  <si>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</si>
  <si>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</si>
  <si>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</si>
  <si>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</si>
  <si>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</si>
  <si>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</si>
  <si>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</si>
  <si>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</si>
  <si>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</si>
  <si>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</si>
  <si>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</si>
  <si>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</si>
  <si>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</si>
  <si>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</si>
  <si>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</si>
  <si>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</si>
  <si>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</si>
  <si>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</si>
  <si>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</si>
  <si>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</si>
  <si>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</si>
  <si>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</si>
  <si>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</si>
  <si>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</si>
  <si>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</si>
  <si>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</si>
  <si>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</si>
  <si>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</si>
  <si>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</si>
  <si>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</si>
  <si>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</si>
  <si>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</si>
  <si>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</si>
  <si>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</si>
  <si>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</si>
  <si>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</si>
  <si>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</si>
  <si>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</si>
  <si>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</si>
  <si>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</si>
  <si>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</si>
  <si>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</si>
  <si>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</si>
  <si>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</si>
  <si>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</si>
  <si>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</si>
  <si>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</si>
  <si>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</si>
  <si>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</si>
  <si>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</si>
  <si>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</si>
  <si>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</si>
  <si>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</si>
  <si>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</si>
  <si>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</si>
  <si>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</si>
  <si>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</si>
  <si>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</si>
  <si>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</si>
  <si>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</si>
  <si>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</si>
  <si>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</si>
  <si>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</si>
  <si>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</si>
  <si>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</si>
  <si>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</si>
  <si>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</si>
  <si>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</si>
  <si>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</si>
  <si>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</si>
  <si>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</si>
  <si>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</si>
  <si>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</si>
  <si>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</si>
  <si>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</si>
  <si>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</si>
  <si>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</si>
  <si>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</si>
  <si>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</si>
  <si>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</si>
  <si>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</si>
  <si>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</si>
  <si>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</si>
  <si>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</si>
  <si>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</si>
  <si>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</si>
  <si>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</si>
  <si>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</si>
  <si>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</si>
  <si>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</si>
  <si>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</si>
  <si>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</si>
  <si>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</si>
  <si>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</si>
  <si>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</si>
  <si>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</si>
  <si>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</si>
  <si>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</si>
  <si>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</si>
  <si>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</si>
  <si>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</si>
  <si>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</si>
  <si>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</si>
  <si>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</si>
  <si>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</si>
  <si>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</si>
  <si>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</si>
  <si>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</si>
  <si>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</si>
  <si>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</si>
  <si>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</si>
  <si>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</si>
  <si>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</si>
  <si>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</si>
  <si>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</si>
  <si>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</si>
  <si>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</si>
  <si>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</si>
  <si>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</si>
  <si>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</si>
  <si>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</si>
  <si>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</si>
  <si>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</si>
  <si>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</si>
  <si>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</si>
  <si>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</si>
  <si>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</si>
  <si>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</si>
  <si>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</si>
  <si>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</si>
  <si>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</si>
  <si>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</si>
  <si>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</si>
  <si>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</si>
  <si>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</si>
  <si>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</si>
  <si>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</si>
  <si>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</si>
  <si>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</si>
  <si>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</si>
  <si>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</si>
  <si>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</si>
  <si>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</si>
  <si>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</si>
  <si>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</si>
  <si>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</si>
  <si>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</si>
  <si>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</si>
  <si>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</si>
  <si>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</si>
  <si>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</si>
  <si>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</si>
  <si>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</si>
  <si>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</si>
  <si>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</si>
  <si>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</si>
  <si>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</si>
  <si>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</si>
  <si>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</si>
  <si>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</si>
  <si>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</si>
  <si>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</si>
  <si>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</si>
  <si>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</si>
  <si>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</si>
  <si>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</si>
  <si>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</si>
  <si>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</si>
  <si>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</si>
  <si>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</si>
  <si>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</si>
  <si>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</si>
  <si>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</si>
  <si>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</si>
  <si>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</si>
  <si>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</si>
  <si>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</si>
  <si>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</si>
  <si>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</si>
  <si>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</si>
  <si>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</si>
  <si>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</si>
  <si>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</si>
  <si>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</si>
  <si>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</si>
  <si>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</si>
  <si>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</si>
  <si>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</si>
  <si>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</si>
  <si>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</si>
  <si>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</si>
  <si>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</si>
  <si>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</si>
  <si>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</si>
  <si>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</si>
  <si>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</si>
  <si>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</si>
  <si>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</si>
  <si>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</si>
  <si>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</si>
  <si>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</si>
  <si>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</si>
  <si>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</si>
  <si>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</si>
  <si>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</si>
  <si>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</si>
  <si>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</si>
  <si>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</si>
  <si>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</si>
  <si>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</si>
  <si>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</si>
  <si>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</si>
  <si>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</si>
  <si>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</si>
  <si>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</si>
  <si>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</si>
  <si>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</si>
  <si>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</si>
  <si>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</si>
  <si>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</si>
  <si>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</si>
  <si>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</si>
  <si>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</si>
  <si>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</si>
  <si>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</si>
  <si>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</si>
  <si>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</si>
  <si>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</si>
  <si>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</si>
  <si>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</si>
  <si>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</si>
  <si>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</si>
  <si>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</si>
  <si>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</si>
  <si>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</si>
  <si>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</si>
  <si>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</si>
  <si>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</si>
  <si>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</si>
  <si>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</si>
  <si>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</si>
  <si>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</si>
  <si>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</si>
  <si>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</si>
  <si>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</si>
  <si>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</si>
  <si>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</si>
  <si>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</si>
  <si>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</si>
  <si>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</si>
  <si>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</si>
  <si>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</si>
  <si>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</si>
  <si>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</si>
  <si>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</si>
  <si>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</si>
  <si>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</si>
  <si>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</si>
  <si>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</si>
  <si>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</si>
  <si>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</si>
  <si>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</si>
  <si>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</si>
  <si>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</si>
  <si>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</si>
  <si>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</si>
  <si>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</si>
  <si>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</si>
  <si>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</si>
  <si>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</si>
  <si>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</si>
  <si>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</si>
  <si>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</si>
  <si>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</si>
  <si>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</si>
  <si>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</si>
  <si>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</si>
  <si>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</si>
  <si>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</si>
  <si>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</si>
  <si>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</si>
  <si>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</si>
  <si>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</si>
  <si>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</si>
  <si>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</si>
  <si>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</si>
  <si>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</si>
  <si>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</si>
  <si>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</si>
  <si>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</si>
  <si>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</si>
  <si>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</si>
  <si>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</si>
  <si>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</si>
  <si>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</si>
  <si>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</si>
  <si>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</si>
  <si>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</si>
  <si>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</si>
  <si>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</si>
  <si>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</si>
  <si>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</si>
  <si>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</si>
  <si>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</si>
  <si>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</si>
  <si>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</si>
  <si>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</si>
  <si>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</si>
  <si>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</si>
  <si>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</si>
  <si>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</si>
  <si>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</si>
  <si>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</si>
  <si>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</si>
  <si>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</si>
  <si>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</si>
  <si>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</si>
  <si>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</si>
  <si>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</si>
  <si>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</si>
  <si>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</si>
  <si>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</si>
  <si>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</si>
  <si>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</si>
  <si>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</si>
  <si>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</si>
  <si>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</si>
  <si>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</si>
  <si>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</si>
  <si>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</si>
  <si>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</si>
  <si>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</si>
  <si>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</si>
  <si>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</si>
  <si>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</si>
  <si>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</si>
  <si>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</si>
  <si>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</si>
  <si>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</si>
  <si>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</si>
  <si>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</si>
  <si>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</si>
  <si>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</si>
  <si>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</si>
  <si>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</si>
  <si>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</si>
  <si>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</si>
  <si>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</si>
  <si>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</si>
  <si>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</si>
  <si>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</si>
  <si>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</si>
  <si>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</si>
  <si>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</si>
  <si>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</si>
  <si>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</si>
  <si>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</si>
  <si>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</si>
  <si>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</si>
  <si>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</si>
  <si>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</si>
  <si>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</si>
  <si>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</si>
  <si>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</si>
  <si>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</si>
  <si>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</si>
  <si>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</si>
  <si>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</si>
  <si>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</si>
  <si>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</si>
  <si>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</si>
  <si>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</si>
  <si>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</si>
  <si>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</si>
  <si>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</si>
  <si>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</si>
  <si>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</si>
  <si>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</si>
  <si>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</si>
  <si>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</si>
  <si>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</si>
  <si>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</si>
  <si>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</si>
  <si>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</si>
  <si>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</si>
  <si>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</si>
  <si>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</si>
  <si>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</si>
  <si>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</si>
  <si>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</si>
  <si>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</si>
  <si>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</si>
  <si>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</si>
  <si>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</si>
  <si>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</si>
  <si>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</si>
  <si>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</si>
  <si>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</si>
  <si>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</si>
  <si>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</si>
  <si>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</si>
  <si>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</si>
  <si>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</si>
  <si>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</si>
  <si>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</si>
  <si>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</si>
  <si>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</si>
  <si>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</si>
  <si>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</si>
  <si>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</si>
  <si>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</si>
  <si>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</si>
  <si>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</si>
  <si>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</si>
  <si>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</si>
  <si>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</si>
  <si>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</si>
  <si>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</si>
  <si>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</si>
  <si>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</si>
  <si>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</si>
  <si>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</si>
  <si>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</si>
  <si>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</si>
  <si>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</si>
  <si>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</si>
  <si>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</si>
  <si>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</si>
  <si>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</si>
  <si>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</si>
  <si>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</si>
  <si>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</si>
  <si>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</si>
  <si>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</si>
  <si>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</si>
  <si>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</si>
  <si>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</si>
  <si>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</si>
  <si>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</si>
  <si>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</si>
  <si>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</si>
  <si>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</si>
  <si>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</si>
  <si>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</si>
  <si>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</si>
  <si>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</si>
  <si>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</si>
  <si>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</si>
  <si>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</si>
  <si>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</si>
  <si>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</si>
  <si>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</si>
  <si>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</si>
  <si>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</si>
  <si>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</si>
  <si>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</si>
  <si>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</si>
  <si>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</si>
  <si>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</si>
  <si>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</si>
  <si>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</si>
  <si>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</si>
  <si>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</si>
  <si>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</si>
  <si>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</si>
  <si>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</si>
  <si>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</si>
  <si>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</si>
  <si>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</si>
  <si>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</si>
  <si>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</si>
  <si>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</si>
  <si>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</si>
  <si>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</si>
  <si>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</si>
  <si>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</si>
  <si>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</si>
  <si>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</si>
  <si>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</si>
  <si>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</si>
  <si>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</si>
  <si>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</si>
  <si>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</si>
  <si>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</si>
  <si>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</si>
  <si>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</si>
  <si>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</si>
  <si>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</si>
  <si>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</si>
  <si>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</si>
  <si>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</si>
  <si>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</si>
  <si>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</si>
  <si>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</si>
  <si>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</si>
  <si>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</si>
  <si>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</si>
  <si>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</si>
  <si>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</si>
  <si>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</si>
  <si>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</si>
  <si>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</si>
  <si>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</si>
  <si>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</si>
  <si>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</si>
  <si>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</si>
  <si>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</si>
  <si>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</si>
  <si>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</si>
  <si>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</si>
  <si>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</si>
  <si>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</si>
  <si>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</si>
  <si>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</si>
  <si>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</si>
  <si>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</si>
  <si>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</si>
  <si>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</si>
  <si>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</si>
  <si>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</si>
  <si>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</si>
  <si>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</si>
  <si>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</si>
  <si>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</si>
  <si>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</si>
  <si>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</si>
  <si>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</si>
  <si>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</si>
  <si>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</si>
  <si>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</si>
  <si>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</si>
  <si>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</si>
  <si>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</si>
  <si>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</si>
  <si>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</si>
  <si>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</si>
  <si>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</si>
  <si>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</si>
  <si>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</si>
  <si>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</si>
  <si>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</si>
  <si>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</si>
  <si>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</si>
  <si>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</si>
  <si>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</si>
  <si>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</si>
  <si>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</si>
  <si>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</si>
  <si>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</si>
  <si>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</si>
  <si>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</si>
  <si>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</si>
  <si>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</si>
  <si>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</si>
  <si>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</si>
  <si>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</si>
  <si>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</si>
  <si>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</si>
  <si>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</si>
  <si>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</si>
  <si>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</si>
  <si>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</si>
  <si>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</si>
  <si>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</si>
  <si>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</si>
  <si>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</si>
  <si>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</si>
  <si>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</si>
  <si>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</si>
  <si>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</si>
  <si>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</si>
  <si>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</si>
  <si>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</si>
  <si>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</si>
  <si>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</si>
  <si>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</si>
  <si>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</si>
  <si>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</si>
  <si>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</si>
  <si>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</si>
  <si>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</si>
  <si>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</si>
  <si>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</si>
  <si>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</si>
  <si>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</si>
  <si>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</si>
  <si>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</si>
  <si>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</si>
  <si>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</si>
  <si>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</si>
  <si>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</si>
  <si>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</si>
  <si>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</si>
  <si>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</si>
  <si>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</si>
  <si>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</si>
  <si>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</si>
  <si>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</si>
  <si>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</si>
  <si>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</si>
  <si>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</si>
  <si>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</si>
  <si>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</si>
  <si>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</si>
  <si>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</si>
  <si>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</si>
  <si>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</si>
  <si>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</si>
  <si>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</si>
  <si>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</si>
  <si>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</si>
  <si>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</si>
  <si>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</si>
  <si>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</si>
  <si>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</si>
  <si>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</si>
  <si>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</si>
  <si>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</si>
  <si>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</si>
  <si>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</si>
  <si>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</si>
  <si>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</si>
  <si>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</si>
  <si>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</si>
  <si>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</si>
  <si>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</si>
  <si>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</si>
  <si>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</si>
  <si>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</si>
  <si>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</si>
  <si>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</si>
  <si>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</si>
  <si>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</si>
  <si>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</si>
  <si>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</si>
  <si>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</si>
  <si>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</si>
  <si>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</si>
  <si>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</si>
  <si>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</si>
  <si>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</si>
  <si>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</si>
  <si>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</si>
  <si>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</si>
  <si>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</si>
  <si>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</si>
  <si>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</si>
  <si>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</si>
  <si>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</si>
  <si>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</si>
  <si>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</si>
  <si>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</si>
  <si>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</si>
  <si>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</si>
  <si>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</si>
  <si>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</si>
  <si>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</si>
  <si>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</si>
  <si>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</si>
  <si>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</si>
  <si>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</si>
  <si>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</si>
  <si>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</si>
  <si>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</si>
  <si>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</si>
  <si>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</si>
  <si>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</si>
  <si>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</si>
  <si>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</si>
  <si>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</si>
  <si>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</si>
  <si>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</si>
  <si>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</si>
  <si>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</si>
  <si>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</si>
  <si>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</si>
  <si>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</si>
  <si>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</si>
  <si>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</si>
  <si>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</si>
  <si>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</si>
  <si>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</si>
  <si>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</si>
  <si>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</si>
  <si>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</si>
  <si>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</si>
  <si>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</si>
  <si>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</si>
  <si>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</si>
  <si>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</si>
  <si>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</si>
  <si>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</si>
  <si>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</si>
  <si>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</si>
  <si>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</si>
  <si>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</si>
  <si>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</si>
  <si>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</si>
  <si>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</si>
  <si>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</si>
  <si>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</si>
  <si>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</si>
  <si>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</si>
  <si>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</si>
  <si>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</si>
  <si>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</si>
  <si>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</si>
  <si>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</si>
  <si>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</si>
  <si>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</si>
  <si>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</si>
  <si>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</si>
  <si>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</si>
  <si>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</si>
  <si>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</si>
  <si>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</si>
  <si>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</si>
  <si>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</si>
  <si>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</si>
  <si>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</si>
  <si>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</si>
  <si>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</si>
  <si>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</si>
  <si>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</si>
  <si>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</si>
  <si>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</si>
  <si>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</si>
  <si>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</si>
  <si>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</si>
  <si>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</si>
  <si>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</si>
  <si>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</si>
  <si>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</si>
  <si>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</si>
  <si>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</si>
  <si>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</si>
  <si>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</si>
  <si>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</si>
  <si>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</si>
  <si>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</si>
  <si>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</si>
  <si>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</si>
  <si>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</si>
  <si>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</si>
  <si>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</si>
  <si>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</si>
  <si>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</si>
  <si>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</si>
  <si>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</si>
  <si>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</si>
  <si>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</si>
  <si>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</si>
  <si>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</si>
  <si>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</si>
  <si>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</si>
  <si>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</si>
  <si>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</si>
  <si>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</si>
  <si>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</si>
  <si>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</si>
  <si>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</si>
  <si>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</si>
  <si>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</si>
  <si>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</si>
  <si>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</si>
  <si>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</si>
  <si>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</si>
  <si>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</si>
  <si>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</si>
  <si>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</si>
  <si>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</si>
  <si>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</si>
  <si>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</si>
  <si>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</si>
  <si>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</si>
  <si>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</si>
  <si>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</si>
  <si>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</si>
  <si>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</si>
  <si>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</si>
  <si>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</si>
  <si>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</si>
  <si>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</si>
  <si>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</si>
  <si>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</si>
  <si>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</si>
  <si>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</si>
  <si>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</si>
  <si>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</si>
  <si>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</si>
  <si>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</si>
  <si>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</si>
  <si>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</si>
  <si>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</si>
  <si>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</si>
  <si>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</si>
  <si>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</si>
  <si>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</si>
  <si>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</si>
  <si>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</si>
  <si>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</si>
  <si>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</si>
  <si>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</si>
  <si>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</si>
  <si>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</si>
  <si>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</si>
  <si>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</si>
  <si>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</si>
  <si>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</si>
  <si>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</si>
  <si>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</si>
  <si>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</si>
  <si>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</si>
  <si>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</si>
  <si>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</si>
  <si>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</si>
  <si>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</si>
  <si>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</si>
  <si>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</si>
  <si>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</si>
  <si>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</si>
  <si>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</si>
  <si>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</si>
  <si>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</si>
  <si>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</si>
  <si>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</si>
  <si>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</si>
  <si>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</si>
  <si>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</si>
  <si>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</si>
  <si>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</si>
  <si>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</si>
  <si>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</si>
  <si>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</si>
  <si>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</si>
  <si>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</si>
  <si>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</si>
  <si>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</si>
  <si>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</si>
  <si>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</si>
  <si>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</si>
  <si>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</si>
  <si>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</si>
  <si>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</si>
  <si>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</si>
  <si>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</si>
  <si>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</si>
  <si>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</si>
  <si>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</si>
  <si>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</si>
  <si>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</si>
  <si>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</si>
  <si>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</si>
  <si>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</si>
  <si>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</si>
  <si>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</si>
  <si>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</si>
  <si>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</si>
  <si>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</si>
  <si>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</si>
  <si>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</si>
  <si>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</si>
  <si>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</si>
  <si>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</si>
  <si>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</si>
  <si>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</si>
  <si>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</si>
  <si>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</si>
  <si>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</si>
  <si>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</si>
  <si>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</si>
  <si>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</si>
  <si>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</si>
  <si>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</si>
  <si>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</si>
  <si>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</si>
  <si>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</si>
  <si>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</si>
  <si>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</si>
  <si>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</si>
  <si>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</si>
  <si>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</si>
  <si>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</si>
  <si>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</si>
  <si>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</si>
  <si>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</si>
  <si>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</si>
  <si>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</si>
  <si>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</si>
  <si>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</si>
  <si>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</si>
  <si>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</si>
  <si>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</si>
  <si>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</si>
  <si>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</si>
  <si>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</si>
  <si>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</si>
  <si>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</si>
  <si>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</si>
  <si>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</si>
  <si>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</si>
  <si>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</si>
  <si>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</si>
  <si>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</si>
  <si>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</si>
  <si>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</si>
  <si>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</si>
  <si>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</si>
  <si>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</si>
  <si>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</si>
  <si>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</si>
  <si>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</si>
  <si>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</si>
  <si>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</si>
  <si>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</si>
  <si>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</si>
  <si>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</si>
  <si>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</si>
  <si>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</si>
  <si>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</si>
  <si>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</si>
  <si>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</si>
  <si>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</si>
  <si>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</si>
  <si>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</si>
  <si>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</si>
  <si>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</si>
  <si>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</si>
  <si>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</si>
  <si>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</si>
  <si>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</si>
  <si>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</si>
  <si>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</si>
  <si>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</si>
  <si>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</si>
  <si>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</si>
  <si>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</si>
  <si>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</si>
  <si>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</si>
  <si>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</si>
  <si>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</si>
  <si>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</si>
  <si>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</si>
  <si>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</si>
  <si>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</si>
  <si>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</si>
  <si>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</si>
  <si>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</si>
  <si>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</si>
  <si>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</si>
  <si>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</si>
  <si>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</si>
  <si>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</si>
  <si>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</si>
  <si>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</si>
  <si>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</si>
  <si>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</si>
  <si>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</si>
  <si>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</si>
  <si>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</si>
  <si>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</si>
  <si>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</si>
  <si>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</si>
  <si>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</si>
  <si>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</si>
  <si>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</si>
  <si>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</si>
  <si>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</si>
  <si>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</si>
  <si>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</si>
  <si>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</si>
  <si>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</si>
  <si>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</si>
  <si>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</si>
  <si>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</si>
  <si>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</si>
  <si>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</si>
  <si>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</si>
  <si>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</si>
  <si>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</si>
  <si>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</si>
  <si>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</si>
  <si>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</si>
  <si>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</si>
  <si>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</si>
  <si>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</si>
  <si>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</si>
  <si>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</si>
  <si>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</si>
  <si>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</si>
  <si>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</si>
  <si>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</si>
  <si>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</si>
  <si>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</si>
  <si>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</si>
  <si>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</si>
  <si>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</si>
  <si>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</si>
  <si>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</si>
  <si>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</si>
  <si>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</si>
  <si>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</si>
  <si>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</si>
  <si>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</si>
  <si>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</si>
  <si>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</si>
  <si>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</si>
  <si>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</si>
  <si>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</si>
  <si>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</si>
  <si>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</si>
  <si>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</si>
  <si>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</si>
  <si>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</si>
  <si>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</si>
  <si>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</si>
  <si>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</si>
  <si>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</si>
  <si>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</si>
  <si>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</si>
  <si>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</si>
  <si>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</si>
  <si>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</si>
  <si>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</si>
  <si>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</si>
  <si>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</si>
  <si>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</si>
  <si>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</si>
  <si>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</si>
  <si>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</si>
  <si>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</si>
  <si>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</si>
  <si>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</si>
  <si>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</si>
  <si>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</si>
  <si>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</si>
  <si>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</si>
  <si>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</si>
  <si>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</si>
  <si>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</si>
  <si>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</si>
  <si>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</si>
  <si>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</si>
  <si>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</si>
  <si>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</si>
  <si>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</si>
  <si>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</si>
  <si>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</si>
  <si>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</si>
  <si>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</si>
  <si>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</si>
  <si>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</si>
  <si>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</si>
  <si>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</si>
  <si>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</si>
  <si>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</si>
  <si>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</si>
  <si>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</si>
  <si>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</si>
  <si>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</si>
  <si>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</si>
  <si>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</si>
  <si>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</si>
  <si>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</si>
  <si>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</si>
  <si>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</si>
  <si>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</si>
  <si>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</si>
  <si>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</si>
  <si>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</si>
  <si>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</si>
  <si>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</si>
  <si>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</si>
  <si>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</si>
  <si>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</si>
  <si>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</si>
  <si>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</si>
  <si>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</si>
  <si>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</si>
  <si>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</si>
  <si>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</si>
  <si>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</si>
  <si>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</si>
  <si>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</si>
  <si>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</si>
  <si>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</si>
  <si>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</si>
  <si>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</si>
  <si>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</si>
  <si>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</si>
  <si>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</si>
  <si>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</si>
  <si>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</si>
  <si>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</si>
  <si>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</si>
  <si>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</si>
  <si>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</si>
  <si>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</si>
  <si>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</si>
  <si>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</si>
  <si>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</si>
  <si>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</si>
  <si>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</si>
  <si>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</si>
  <si>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</si>
  <si>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</si>
  <si>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</si>
  <si>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</si>
  <si>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</si>
  <si>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</si>
  <si>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</si>
  <si>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</si>
  <si>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</si>
  <si>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</si>
  <si>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</si>
  <si>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</si>
  <si>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</si>
  <si>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</si>
  <si>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</si>
  <si>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</si>
  <si>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</si>
  <si>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</si>
  <si>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</si>
  <si>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</si>
  <si>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</si>
  <si>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</si>
  <si>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</si>
  <si>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</si>
  <si>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</si>
  <si>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</si>
  <si>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</si>
  <si>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</si>
  <si>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</si>
  <si>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</si>
  <si>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</si>
  <si>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</si>
  <si>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</si>
  <si>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</si>
  <si>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</si>
  <si>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</si>
  <si>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</si>
  <si>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</si>
  <si>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</si>
  <si>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</si>
  <si>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</si>
  <si>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</si>
  <si>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</si>
  <si>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</si>
  <si>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</si>
  <si>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</si>
  <si>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</si>
  <si>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</si>
  <si>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</si>
  <si>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</si>
  <si>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</si>
  <si>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</si>
  <si>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</si>
  <si>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</si>
  <si>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</si>
  <si>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</si>
  <si>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</si>
  <si>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</si>
  <si>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</si>
  <si>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</si>
  <si>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</si>
  <si>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</si>
  <si>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</si>
  <si>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</si>
  <si>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</si>
  <si>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</si>
  <si>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</si>
  <si>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</si>
  <si>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</si>
  <si>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</si>
  <si>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</si>
  <si>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</si>
  <si>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</si>
  <si>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</si>
  <si>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</si>
  <si>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</si>
  <si>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</si>
  <si>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</si>
  <si>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</si>
  <si>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</si>
  <si>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</si>
  <si>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</si>
  <si>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</si>
  <si>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</si>
  <si>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</si>
  <si>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</si>
  <si>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</si>
  <si>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</si>
  <si>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</si>
  <si>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</si>
  <si>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</si>
  <si>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</si>
  <si>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</si>
  <si>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</si>
  <si>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</si>
  <si>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</si>
  <si>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</si>
  <si>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</si>
  <si>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</si>
  <si>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</si>
  <si>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</si>
  <si>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</si>
  <si>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</si>
  <si>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</si>
  <si>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</si>
  <si>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</si>
  <si>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</si>
  <si>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</si>
  <si>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</si>
  <si>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</si>
  <si>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</si>
  <si>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</si>
  <si>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</si>
  <si>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</si>
  <si>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</si>
  <si>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</si>
  <si>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</si>
  <si>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</si>
  <si>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</si>
  <si>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</si>
  <si>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</si>
  <si>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</si>
  <si>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</si>
  <si>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</si>
  <si>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</si>
  <si>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</si>
  <si>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</si>
  <si>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</si>
  <si>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</si>
  <si>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</si>
  <si>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</si>
  <si>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</si>
  <si>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</si>
  <si>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</si>
  <si>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</si>
  <si>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</si>
  <si>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</si>
  <si>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</si>
  <si>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</si>
  <si>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</si>
  <si>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</si>
  <si>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</si>
  <si>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</si>
  <si>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</si>
  <si>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</si>
  <si>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</si>
  <si>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</si>
  <si>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</si>
  <si>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</si>
  <si>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</si>
  <si>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</si>
  <si>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</si>
  <si>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</si>
  <si>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</si>
  <si>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</si>
  <si>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</si>
  <si>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</si>
  <si>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</si>
  <si>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</si>
  <si>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</si>
  <si>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</si>
  <si>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</si>
  <si>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</si>
  <si>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</si>
  <si>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</si>
  <si>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</si>
  <si>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</si>
  <si>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</si>
  <si>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</si>
  <si>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</si>
  <si>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</si>
  <si>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</si>
  <si>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</si>
  <si>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</si>
  <si>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</si>
  <si>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</si>
  <si>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</si>
  <si>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</si>
  <si>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</si>
  <si>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</si>
  <si>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</si>
  <si>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</si>
  <si>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</si>
  <si>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</si>
  <si>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</si>
  <si>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</si>
  <si>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</si>
  <si>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</si>
  <si>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</si>
  <si>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</si>
  <si>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</si>
  <si>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</si>
  <si>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</si>
  <si>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</si>
  <si>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</si>
  <si>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</si>
  <si>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</si>
  <si>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</si>
  <si>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</si>
  <si>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</si>
  <si>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</si>
  <si>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</si>
  <si>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</si>
  <si>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</si>
  <si>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</si>
  <si>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</si>
  <si>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</si>
  <si>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</si>
  <si>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</si>
  <si>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</si>
  <si>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</si>
  <si>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</si>
  <si>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</si>
  <si>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</si>
  <si>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</si>
  <si>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</si>
  <si>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</si>
  <si>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</si>
  <si>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</si>
  <si>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</si>
  <si>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</si>
  <si>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</si>
  <si>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</si>
  <si>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</si>
  <si>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</si>
  <si>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</si>
  <si>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</si>
  <si>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</si>
  <si>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</si>
  <si>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</si>
  <si>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</si>
  <si>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</si>
  <si>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</si>
  <si>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</si>
  <si>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</si>
  <si>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</si>
  <si>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</si>
  <si>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</si>
  <si>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</si>
  <si>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</si>
  <si>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</si>
  <si>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</si>
  <si>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</si>
  <si>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</si>
  <si>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</si>
  <si>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</si>
  <si>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</si>
  <si>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</si>
  <si>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</si>
  <si>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</si>
  <si>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</si>
  <si>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</si>
  <si>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</si>
  <si>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</si>
  <si>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</si>
  <si>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</si>
  <si>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</si>
  <si>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</si>
  <si>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</si>
  <si>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</si>
  <si>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</si>
  <si>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</si>
  <si>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</si>
  <si>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</si>
  <si>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</si>
  <si>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</si>
  <si>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</si>
  <si>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</si>
  <si>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</si>
  <si>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</si>
  <si>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</si>
  <si>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</si>
  <si>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</si>
  <si>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</si>
  <si>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</si>
  <si>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</si>
  <si>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</si>
  <si>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</si>
  <si>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</si>
  <si>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</si>
  <si>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</si>
  <si>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</si>
  <si>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</si>
  <si>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</si>
  <si>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</si>
  <si>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</si>
  <si>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</si>
  <si>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</si>
  <si>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</si>
  <si>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</si>
  <si>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</si>
  <si>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</si>
  <si>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</si>
  <si>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</si>
  <si>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</si>
  <si>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</si>
  <si>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</si>
  <si>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</si>
  <si>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</si>
  <si>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</si>
  <si>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</si>
  <si>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</si>
  <si>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</si>
  <si>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</si>
  <si>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</si>
  <si>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</si>
  <si>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</si>
  <si>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</si>
  <si>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</si>
  <si>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</si>
  <si>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</si>
  <si>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</si>
  <si>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</si>
  <si>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</si>
  <si>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</si>
  <si>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</si>
  <si>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</si>
  <si>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</si>
  <si>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</si>
  <si>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</si>
  <si>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</si>
  <si>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</si>
  <si>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</si>
  <si>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</si>
  <si>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</si>
  <si>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</si>
  <si>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</si>
  <si>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</si>
  <si>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</si>
  <si>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</si>
  <si>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</si>
  <si>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</si>
  <si>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</si>
  <si>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</si>
  <si>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</si>
  <si>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</si>
  <si>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</si>
  <si>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</si>
  <si>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</si>
  <si>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</si>
  <si>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</si>
  <si>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</si>
  <si>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</si>
  <si>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</si>
  <si>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</si>
  <si>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</si>
  <si>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</si>
  <si>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</si>
  <si>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</si>
  <si>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</si>
  <si>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</si>
  <si>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</si>
  <si>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</si>
  <si>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</si>
  <si>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</si>
  <si>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</si>
  <si>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</si>
  <si>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</si>
  <si>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</si>
  <si>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</si>
  <si>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</si>
  <si>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</si>
  <si>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</si>
  <si>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</si>
  <si>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</si>
  <si>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</si>
  <si>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</si>
  <si>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</si>
  <si>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</si>
  <si>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</si>
  <si>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</si>
  <si>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</si>
  <si>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</si>
  <si>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</si>
  <si>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</si>
  <si>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</si>
  <si>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</si>
  <si>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</si>
  <si>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</si>
  <si>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</si>
  <si>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</si>
  <si>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</si>
  <si>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</si>
  <si>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</si>
  <si>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</si>
  <si>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</si>
  <si>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</si>
  <si>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</si>
  <si>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</si>
  <si>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</si>
  <si>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</si>
  <si>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</si>
  <si>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</si>
  <si>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</si>
  <si>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</si>
  <si>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</si>
  <si>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</si>
  <si>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</si>
  <si>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</si>
  <si>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</si>
  <si>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</si>
  <si>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</si>
  <si>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</si>
  <si>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</si>
  <si>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</si>
  <si>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</si>
  <si>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</si>
  <si>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</si>
  <si>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</si>
  <si>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</si>
  <si>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</si>
  <si>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</si>
  <si>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</si>
  <si>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</si>
  <si>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</si>
  <si>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</si>
  <si>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</si>
  <si>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</si>
  <si>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</si>
  <si>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</si>
  <si>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</si>
  <si>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</si>
  <si>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</si>
  <si>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</si>
  <si>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</si>
  <si>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</si>
  <si>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</si>
  <si>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</si>
  <si>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</si>
  <si>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</si>
  <si>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</si>
  <si>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</si>
  <si>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</si>
  <si>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</si>
  <si>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</si>
  <si>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</si>
  <si>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</si>
  <si>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</si>
  <si>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</si>
  <si>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</si>
  <si>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</si>
  <si>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</si>
  <si>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</si>
  <si>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</si>
  <si>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</si>
  <si>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</si>
  <si>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</si>
  <si>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</si>
  <si>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</si>
  <si>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</si>
  <si>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</si>
  <si>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</si>
  <si>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</si>
  <si>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</si>
  <si>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</si>
  <si>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</si>
  <si>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</si>
  <si>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</si>
  <si>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</si>
  <si>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</si>
  <si>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</si>
  <si>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</si>
  <si>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</si>
  <si>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</si>
  <si>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</si>
  <si>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</si>
  <si>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</si>
  <si>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</si>
  <si>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</si>
  <si>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</si>
  <si>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</si>
  <si>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</si>
  <si>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</si>
  <si>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</si>
  <si>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</si>
  <si>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</si>
  <si>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</si>
  <si>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</si>
  <si>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</si>
  <si>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</si>
  <si>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</si>
  <si>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</si>
  <si>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</si>
  <si>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</si>
  <si>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</si>
  <si>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</si>
  <si>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</si>
  <si>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</si>
  <si>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</si>
  <si>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</si>
  <si>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</si>
  <si>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</si>
  <si>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</si>
  <si>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</si>
  <si>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</si>
  <si>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</si>
  <si>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</si>
  <si>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</si>
  <si>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</si>
  <si>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</si>
  <si>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</si>
  <si>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</si>
  <si>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</si>
  <si>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</si>
  <si>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</si>
  <si>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</si>
  <si>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</si>
  <si>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</si>
  <si>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</si>
  <si>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</si>
  <si>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</si>
  <si>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</si>
  <si>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</si>
  <si>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</si>
  <si>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</si>
  <si>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</si>
  <si>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</si>
  <si>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</si>
  <si>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</si>
  <si>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</si>
  <si>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</si>
  <si>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</si>
  <si>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</si>
  <si>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</si>
  <si>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</si>
  <si>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</si>
  <si>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</si>
  <si>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</si>
  <si>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</si>
  <si>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</si>
  <si>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</si>
  <si>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</si>
  <si>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</si>
  <si>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</si>
  <si>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</si>
  <si>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</si>
  <si>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</si>
  <si>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</si>
  <si>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</si>
  <si>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</si>
  <si>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</si>
  <si>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</si>
  <si>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</si>
  <si>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</si>
  <si>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</si>
  <si>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</si>
  <si>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</si>
  <si>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</si>
  <si>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</si>
  <si>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</si>
  <si>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</si>
  <si>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</si>
  <si>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</si>
  <si>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</si>
  <si>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</si>
  <si>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</si>
  <si>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</si>
  <si>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</si>
  <si>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</si>
  <si>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</si>
  <si>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</si>
  <si>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</si>
  <si>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</si>
  <si>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</si>
  <si>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</si>
  <si>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</si>
  <si>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</si>
  <si>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</si>
  <si>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</si>
  <si>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</si>
  <si>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</si>
  <si>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</si>
  <si>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</si>
  <si>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</si>
  <si>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</si>
  <si>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</si>
  <si>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</si>
  <si>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</si>
  <si>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</si>
  <si>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</si>
  <si>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</si>
  <si>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</si>
  <si>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</si>
  <si>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</si>
  <si>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</si>
  <si>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</si>
  <si>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</si>
  <si>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</si>
  <si>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</si>
  <si>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</si>
  <si>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</si>
  <si>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</si>
  <si>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</si>
  <si>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</si>
  <si>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</si>
  <si>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</si>
  <si>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</si>
  <si>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</si>
  <si>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</si>
  <si>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</si>
  <si>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</si>
  <si>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</si>
  <si>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</si>
  <si>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</si>
  <si>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</si>
  <si>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</si>
  <si>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</si>
  <si>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</si>
  <si>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</si>
  <si>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</si>
  <si>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</si>
  <si>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</si>
  <si>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</si>
  <si>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</si>
  <si>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</si>
  <si>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</si>
  <si>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</si>
  <si>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</si>
  <si>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</si>
  <si>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</si>
  <si>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</si>
  <si>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</si>
  <si>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</si>
  <si>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</si>
  <si>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</si>
  <si>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</si>
  <si>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</si>
  <si>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</si>
  <si>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</si>
  <si>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</si>
  <si>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</si>
  <si>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</si>
  <si>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</si>
  <si>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</si>
  <si>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</si>
  <si>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</si>
  <si>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</si>
  <si>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</si>
  <si>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</si>
  <si>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</si>
  <si>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</si>
  <si>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</si>
  <si>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</si>
  <si>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</si>
  <si>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</si>
  <si>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</si>
  <si>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</si>
  <si>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</si>
  <si>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</si>
  <si>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</si>
  <si>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</si>
  <si>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</si>
  <si>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</si>
  <si>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</si>
  <si>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</si>
  <si>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</si>
  <si>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</si>
  <si>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</si>
  <si>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</si>
  <si>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</si>
  <si>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</si>
  <si>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</si>
  <si>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</si>
  <si>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</si>
  <si>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</si>
  <si>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</si>
  <si>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</si>
  <si>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</si>
  <si>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</si>
  <si>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</si>
  <si>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</si>
  <si>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</si>
  <si>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</si>
  <si>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</si>
  <si>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</si>
  <si>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</si>
  <si>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</si>
  <si>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</si>
  <si>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</si>
  <si>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</si>
  <si>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</si>
  <si>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</si>
  <si>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</si>
  <si>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</si>
  <si>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</si>
  <si>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</si>
  <si>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</si>
  <si>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</si>
  <si>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</si>
  <si>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</si>
  <si>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</si>
  <si>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</si>
  <si>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</si>
  <si>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</si>
  <si>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</si>
  <si>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</si>
  <si>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</si>
  <si>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</si>
  <si>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</si>
  <si>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</si>
  <si>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</si>
  <si>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</si>
  <si>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</si>
  <si>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</si>
  <si>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</si>
  <si>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</si>
  <si>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</si>
  <si>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</si>
  <si>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</si>
  <si>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</si>
  <si>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</si>
  <si>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</si>
  <si>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</si>
  <si>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</si>
  <si>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</si>
  <si>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</si>
  <si>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</si>
  <si>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</si>
  <si>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</si>
  <si>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</si>
  <si>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</si>
  <si>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</si>
  <si>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</si>
  <si>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</si>
  <si>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</si>
  <si>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</si>
  <si>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</si>
  <si>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</si>
  <si>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</si>
  <si>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</si>
  <si>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</si>
  <si>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</si>
  <si>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</si>
  <si>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</si>
  <si>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</si>
  <si>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</si>
  <si>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</si>
  <si>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</si>
  <si>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</si>
  <si>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</si>
  <si>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</si>
  <si>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</si>
  <si>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</si>
  <si>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</si>
  <si>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</si>
  <si>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</si>
  <si>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</si>
  <si>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</si>
  <si>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</si>
  <si>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</si>
  <si>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</si>
  <si>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</si>
  <si>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</si>
  <si>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</si>
  <si>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</si>
  <si>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</si>
  <si>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</si>
  <si>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</si>
  <si>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</si>
  <si>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</si>
  <si>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</si>
  <si>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</si>
  <si>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</si>
  <si>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</si>
  <si>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</si>
  <si>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</si>
  <si>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</si>
  <si>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</si>
  <si>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</si>
  <si>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</si>
  <si>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</si>
  <si>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</si>
  <si>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</si>
  <si>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</si>
  <si>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</si>
  <si>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</si>
  <si>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</si>
  <si>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</si>
  <si>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</si>
  <si>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</si>
  <si>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</si>
  <si>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</si>
  <si>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</si>
  <si>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</si>
  <si>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</si>
  <si>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</si>
  <si>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</si>
  <si>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</si>
  <si>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</si>
  <si>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</si>
  <si>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</si>
  <si>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</si>
  <si>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</si>
  <si>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</si>
  <si>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</si>
  <si>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</si>
  <si>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</si>
  <si>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</si>
  <si>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</si>
  <si>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</si>
  <si>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</si>
  <si>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</si>
  <si>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</si>
  <si>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</si>
  <si>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</si>
  <si>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</si>
  <si>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</si>
  <si>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</si>
  <si>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</si>
  <si>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</si>
  <si>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</si>
  <si>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</si>
  <si>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</si>
  <si>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</si>
  <si>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</si>
  <si>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</si>
  <si>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</si>
  <si>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</si>
  <si>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</si>
  <si>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</si>
  <si>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</si>
  <si>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</si>
  <si>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</si>
  <si>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</si>
  <si>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</si>
  <si>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</si>
  <si>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</si>
  <si>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</si>
  <si>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</si>
  <si>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</si>
  <si>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</si>
  <si>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</si>
  <si>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</si>
  <si>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</si>
  <si>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</si>
  <si>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</si>
  <si>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</si>
  <si>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</si>
  <si>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</si>
  <si>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</si>
  <si>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</si>
  <si>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</si>
  <si>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</si>
  <si>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</si>
  <si>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</si>
  <si>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</si>
  <si>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</si>
  <si>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</si>
  <si>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</si>
  <si>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</si>
  <si>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</si>
  <si>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</si>
  <si>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</si>
  <si>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</si>
  <si>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</si>
  <si>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</si>
  <si>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</si>
  <si>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</si>
  <si>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</si>
  <si>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</si>
  <si>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</si>
  <si>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</si>
  <si>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</si>
  <si>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</si>
  <si>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</si>
  <si>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</si>
  <si>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</si>
  <si>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</si>
  <si>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</si>
  <si>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</si>
  <si>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</si>
  <si>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</si>
  <si>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</si>
  <si>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</si>
  <si>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</si>
  <si>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</si>
  <si>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</si>
  <si>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</si>
  <si>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</si>
  <si>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</si>
  <si>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</si>
  <si>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</si>
  <si>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</si>
  <si>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</si>
  <si>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</si>
  <si>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</si>
  <si>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</si>
  <si>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</si>
  <si>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</si>
  <si>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</si>
  <si>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</si>
  <si>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</si>
  <si>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</si>
  <si>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</si>
  <si>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</si>
  <si>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</si>
  <si>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</si>
  <si>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</si>
  <si>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</si>
  <si>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</si>
  <si>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</si>
  <si>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</si>
  <si>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</si>
  <si>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</si>
  <si>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</si>
  <si>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</si>
  <si>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</si>
  <si>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</si>
  <si>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</si>
  <si>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</si>
  <si>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</si>
  <si>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</si>
  <si>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</si>
  <si>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</si>
  <si>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</si>
  <si>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</si>
  <si>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</si>
  <si>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</si>
  <si>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</si>
  <si>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</si>
  <si>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</si>
  <si>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</si>
  <si>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</si>
  <si>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</si>
  <si>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</si>
  <si>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</si>
  <si>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</si>
  <si>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</si>
  <si>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</si>
  <si>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</si>
  <si>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</si>
  <si>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</si>
  <si>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</si>
  <si>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</si>
  <si>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</si>
  <si>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</si>
  <si>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</si>
  <si>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</si>
  <si>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</si>
  <si>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</si>
  <si>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</si>
  <si>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</si>
  <si>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</si>
  <si>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</si>
  <si>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</si>
  <si>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</si>
  <si>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</si>
  <si>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</si>
  <si>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</si>
  <si>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</si>
  <si>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</si>
  <si>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</si>
  <si>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</si>
  <si>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</si>
  <si>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</si>
  <si>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</si>
  <si>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</si>
  <si>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</si>
  <si>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</si>
  <si>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</si>
  <si>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</si>
  <si>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</si>
  <si>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</si>
  <si>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</si>
  <si>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</si>
  <si>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</si>
  <si>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</si>
  <si>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</si>
  <si>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</si>
  <si>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</si>
  <si>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</si>
  <si>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</si>
  <si>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</si>
  <si>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</si>
  <si>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</si>
  <si>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</si>
  <si>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</si>
  <si>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</si>
  <si>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</si>
  <si>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</si>
  <si>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</si>
  <si>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</si>
  <si>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</si>
  <si>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</si>
  <si>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</si>
  <si>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</si>
  <si>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</si>
  <si>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</si>
  <si>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</si>
  <si>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</si>
  <si>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</si>
  <si>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</si>
  <si>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</si>
  <si>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</si>
  <si>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</si>
  <si>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</si>
  <si>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</si>
  <si>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</si>
  <si>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</si>
  <si>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</si>
  <si>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</si>
  <si>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</si>
  <si>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</si>
  <si>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</si>
  <si>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</si>
  <si>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</si>
  <si>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</si>
  <si>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</si>
  <si>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</si>
  <si>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</si>
  <si>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</si>
  <si>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</si>
  <si>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</si>
  <si>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</si>
  <si>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</si>
  <si>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</si>
  <si>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</si>
  <si>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</si>
  <si>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</si>
  <si>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</si>
  <si>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</si>
  <si>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</si>
  <si>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</si>
  <si>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</si>
  <si>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</si>
  <si>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</si>
  <si>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</si>
  <si>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</si>
  <si>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</si>
  <si>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</si>
  <si>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</si>
  <si>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</si>
  <si>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</si>
  <si>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</si>
  <si>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</si>
  <si>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</si>
  <si>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</si>
  <si>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</si>
  <si>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</si>
  <si>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</si>
  <si>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</si>
  <si>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</si>
  <si>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</si>
  <si>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</si>
  <si>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</si>
  <si>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</si>
  <si>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</si>
  <si>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</si>
  <si>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</si>
  <si>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</si>
  <si>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</si>
  <si>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</si>
  <si>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</si>
  <si>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</si>
  <si>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</si>
  <si>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</si>
  <si>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</si>
  <si>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</si>
  <si>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</si>
  <si>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</si>
  <si>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</si>
  <si>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</si>
  <si>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</si>
  <si>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</si>
  <si>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</si>
  <si>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</si>
  <si>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</si>
  <si>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</si>
  <si>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</si>
  <si>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</si>
  <si>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</si>
  <si>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</si>
  <si>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</si>
  <si>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</si>
  <si>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</si>
  <si>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</si>
  <si>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</si>
  <si>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</si>
  <si>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</si>
  <si>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</si>
  <si>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</si>
  <si>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</si>
  <si>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</si>
  <si>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</si>
  <si>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</si>
  <si>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</si>
  <si>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</si>
  <si>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</si>
  <si>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</si>
  <si>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</si>
  <si>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</si>
  <si>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</si>
  <si>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</si>
  <si>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</si>
  <si>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</si>
  <si>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</si>
  <si>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</si>
  <si>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</si>
  <si>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</si>
  <si>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</si>
  <si>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</si>
  <si>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</si>
  <si>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</si>
  <si>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</si>
  <si>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</si>
  <si>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</si>
  <si>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</si>
  <si>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</si>
  <si>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</si>
  <si>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</si>
  <si>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</si>
  <si>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</si>
  <si>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</si>
  <si>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</si>
  <si>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</si>
  <si>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</si>
  <si>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</si>
  <si>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</si>
  <si>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</si>
  <si>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</si>
  <si>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</si>
  <si>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</si>
  <si>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</si>
  <si>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</si>
  <si>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</si>
  <si>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</si>
  <si>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</si>
  <si>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</si>
  <si>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</si>
  <si>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</si>
  <si>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</si>
  <si>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</si>
  <si>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</si>
  <si>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</si>
  <si>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</si>
  <si>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</si>
  <si>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</si>
  <si>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</si>
  <si>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</si>
  <si>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</si>
  <si>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</si>
  <si>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</si>
  <si>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</si>
  <si>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</si>
  <si>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</si>
  <si>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</si>
  <si>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</si>
  <si>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</si>
  <si>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</si>
  <si>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</si>
  <si>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</si>
  <si>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</si>
  <si>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</si>
  <si>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</si>
  <si>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</si>
  <si>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</si>
  <si>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</si>
  <si>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</si>
  <si>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</si>
  <si>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</si>
  <si>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</si>
  <si>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</si>
  <si>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</si>
  <si>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</si>
  <si>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</si>
  <si>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</si>
  <si>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</si>
  <si>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</si>
  <si>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</si>
  <si>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</si>
  <si>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</si>
  <si>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</si>
  <si>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</si>
  <si>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</si>
  <si>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</si>
  <si>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</si>
  <si>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</si>
  <si>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</si>
  <si>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</si>
  <si>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</si>
  <si>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</si>
  <si>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</si>
  <si>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</si>
  <si>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</si>
  <si>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</si>
  <si>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</si>
  <si>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</si>
  <si>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</si>
  <si>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</si>
  <si>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</si>
  <si>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</si>
  <si>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</si>
  <si>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</si>
  <si>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</si>
  <si>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</si>
  <si>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</si>
  <si>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</si>
  <si>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</si>
  <si>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</si>
  <si>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</si>
  <si>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</si>
  <si>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</si>
  <si>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</si>
  <si>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</si>
  <si>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</si>
  <si>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</si>
  <si>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</si>
  <si>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</si>
  <si>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</si>
  <si>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</si>
  <si>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</si>
  <si>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</si>
  <si>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</si>
  <si>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</si>
  <si>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</si>
  <si>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</si>
  <si>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</si>
  <si>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</si>
  <si>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</si>
  <si>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</si>
  <si>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</si>
  <si>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</si>
  <si>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</si>
  <si>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</si>
  <si>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</si>
  <si>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</si>
  <si>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</si>
  <si>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</si>
  <si>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</si>
  <si>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</si>
  <si>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</si>
  <si>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</si>
  <si>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</si>
  <si>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</si>
  <si>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</si>
  <si>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</si>
  <si>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</si>
  <si>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</si>
  <si>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</si>
  <si>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</si>
  <si>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</si>
  <si>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</si>
  <si>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</si>
  <si>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</si>
  <si>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</si>
  <si>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</si>
  <si>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</si>
  <si>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</si>
  <si>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</si>
  <si>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</si>
  <si>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</si>
  <si>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</si>
  <si>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</si>
  <si>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</si>
  <si>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</si>
  <si>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</si>
  <si>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</si>
  <si>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</si>
  <si>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</si>
  <si>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</si>
  <si>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</si>
  <si>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</si>
  <si>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</si>
  <si>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</si>
  <si>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</si>
  <si>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</si>
  <si>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</si>
  <si>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</si>
  <si>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</si>
  <si>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</si>
  <si>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</si>
  <si>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</si>
  <si>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</si>
  <si>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</si>
  <si>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</si>
  <si>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</si>
  <si>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</si>
  <si>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</si>
  <si>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</si>
  <si>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</si>
  <si>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</si>
  <si>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</si>
  <si>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</si>
  <si>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</si>
  <si>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</si>
  <si>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</si>
  <si>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</si>
  <si>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</si>
  <si>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</si>
  <si>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</si>
  <si>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</si>
  <si>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</si>
  <si>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</si>
  <si>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</si>
  <si>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</si>
  <si>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</si>
  <si>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</si>
  <si>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</si>
  <si>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</si>
  <si>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</si>
  <si>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</si>
  <si>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</si>
  <si>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</si>
  <si>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</si>
  <si>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</si>
  <si>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</si>
  <si>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</si>
  <si>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</si>
  <si>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</si>
  <si>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</si>
  <si>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</si>
  <si>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</si>
  <si>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</si>
  <si>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</si>
  <si>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</si>
  <si>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</si>
  <si>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</si>
  <si>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</si>
  <si>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</si>
  <si>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</si>
  <si>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</si>
  <si>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</si>
  <si>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</si>
  <si>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</si>
  <si>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</si>
  <si>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</si>
  <si>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</si>
  <si>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</si>
  <si>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</si>
  <si>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</si>
  <si>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</si>
  <si>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</si>
  <si>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</si>
  <si>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</si>
  <si>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</si>
  <si>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</si>
  <si>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</si>
  <si>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</si>
  <si>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</si>
  <si>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</si>
  <si>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</si>
  <si>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</si>
  <si>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</si>
  <si>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</si>
  <si>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</si>
  <si>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</si>
  <si>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</si>
  <si>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</si>
  <si>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</si>
  <si>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</si>
  <si>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</si>
  <si>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</si>
  <si>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</si>
  <si>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</si>
  <si>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</si>
  <si>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</si>
  <si>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</si>
  <si>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</si>
  <si>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</si>
  <si>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</si>
  <si>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</si>
  <si>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</si>
  <si>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</si>
  <si>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</si>
  <si>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</si>
  <si>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</si>
  <si>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</si>
  <si>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</si>
  <si>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</si>
  <si>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</si>
  <si>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</si>
  <si>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</si>
  <si>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</si>
  <si>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</si>
  <si>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</si>
  <si>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</si>
  <si>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</si>
  <si>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</si>
  <si>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</si>
  <si>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</si>
  <si>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</si>
  <si>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</si>
  <si>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</si>
  <si>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</si>
  <si>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</si>
  <si>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</si>
  <si>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</si>
  <si>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</si>
  <si>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</si>
  <si>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</si>
  <si>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</si>
  <si>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</si>
  <si>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</si>
  <si>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</si>
  <si>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</si>
  <si>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</si>
  <si>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</si>
  <si>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</si>
  <si>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</si>
  <si>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</si>
  <si>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</si>
  <si>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</si>
  <si>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</si>
  <si>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</si>
  <si>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</si>
  <si>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</si>
  <si>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</si>
  <si>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</si>
  <si>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</si>
  <si>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</si>
  <si>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</si>
  <si>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</si>
  <si>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</si>
  <si>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</si>
  <si>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</si>
  <si>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</si>
  <si>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</si>
  <si>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</si>
  <si>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</si>
  <si>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</si>
  <si>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</si>
  <si>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</si>
  <si>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</si>
  <si>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</si>
  <si>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</si>
  <si>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</si>
  <si>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</si>
  <si>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</si>
  <si>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</si>
  <si>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</si>
  <si>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</si>
  <si>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</si>
  <si>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</si>
  <si>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</si>
  <si>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</si>
  <si>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</si>
  <si>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</si>
  <si>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</si>
  <si>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</si>
  <si>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</si>
  <si>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</si>
  <si>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</si>
  <si>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</si>
  <si>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</si>
  <si>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</si>
  <si>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</si>
  <si>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</si>
  <si>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</si>
  <si>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</si>
  <si>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</si>
  <si>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</si>
  <si>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</si>
  <si>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</si>
  <si>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</si>
  <si>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</si>
  <si>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</si>
  <si>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</si>
  <si>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</si>
  <si>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</si>
  <si>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</si>
  <si>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</si>
  <si>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</si>
  <si>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</si>
  <si>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</si>
  <si>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</si>
  <si>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</si>
  <si>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</si>
  <si>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</si>
  <si>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</si>
  <si>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</si>
  <si>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</si>
  <si>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</si>
  <si>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</si>
  <si>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</si>
  <si>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</si>
  <si>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</si>
  <si>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</si>
  <si>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</si>
  <si>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</si>
  <si>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</si>
  <si>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</si>
  <si>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</si>
  <si>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</si>
  <si>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</si>
  <si>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</si>
  <si>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</si>
  <si>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</si>
  <si>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</si>
  <si>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</si>
  <si>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</si>
  <si>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</si>
  <si>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</si>
  <si>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</si>
  <si>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</si>
  <si>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</si>
  <si>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</si>
  <si>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</si>
  <si>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</si>
  <si>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</si>
  <si>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</si>
  <si>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</si>
  <si>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</si>
  <si>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</si>
  <si>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</si>
  <si>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</si>
  <si>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</si>
  <si>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</si>
  <si>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</si>
  <si>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</si>
  <si>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</si>
  <si>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</si>
  <si>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</si>
  <si>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</si>
  <si>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</si>
  <si>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</si>
  <si>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</si>
  <si>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</si>
  <si>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</si>
  <si>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</si>
  <si>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</si>
  <si>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</si>
  <si>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</si>
  <si>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</si>
  <si>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</si>
  <si>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</si>
  <si>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</si>
  <si>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</si>
  <si>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</si>
  <si>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</si>
  <si>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</si>
  <si>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</si>
  <si>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</si>
  <si>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</si>
  <si>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</si>
  <si>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</si>
  <si>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</si>
  <si>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</si>
  <si>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</si>
  <si>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</si>
  <si>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</si>
  <si>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</si>
  <si>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</si>
  <si>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</si>
  <si>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</si>
  <si>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</si>
  <si>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</si>
  <si>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</si>
  <si>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</si>
  <si>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</si>
  <si>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</si>
  <si>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</si>
  <si>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</si>
  <si>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</si>
  <si>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</si>
  <si>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</si>
  <si>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</si>
  <si>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</si>
  <si>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</si>
  <si>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</si>
  <si>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</si>
  <si>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</si>
  <si>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</si>
  <si>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</si>
  <si>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</si>
  <si>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</si>
  <si>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</si>
  <si>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</si>
  <si>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</si>
  <si>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</si>
  <si>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</si>
  <si>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</si>
  <si>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</si>
  <si>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</si>
  <si>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</si>
  <si>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</si>
  <si>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</si>
  <si>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</si>
  <si>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</si>
  <si>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</si>
  <si>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</si>
  <si>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</si>
  <si>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</si>
  <si>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</si>
  <si>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</si>
  <si>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</si>
  <si>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</si>
  <si>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</si>
  <si>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</si>
  <si>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</si>
  <si>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</si>
  <si>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</si>
  <si>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</si>
  <si>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</si>
  <si>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</si>
  <si>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</si>
  <si>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</si>
  <si>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</si>
  <si>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</si>
  <si>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</si>
  <si>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</si>
  <si>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</si>
  <si>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</si>
  <si>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</si>
  <si>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</si>
  <si>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</si>
  <si>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</si>
  <si>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</si>
  <si>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</si>
  <si>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</si>
  <si>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</si>
  <si>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</si>
  <si>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</si>
  <si>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</si>
  <si>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</si>
  <si>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</si>
  <si>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</si>
  <si>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</si>
  <si>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</si>
  <si>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</si>
  <si>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</si>
  <si>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</si>
  <si>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</si>
  <si>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</si>
  <si>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</si>
  <si>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</si>
  <si>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</si>
  <si>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</si>
  <si>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</si>
  <si>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</si>
  <si>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</si>
  <si>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</si>
  <si>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</si>
  <si>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</si>
  <si>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</si>
  <si>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</si>
  <si>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</si>
  <si>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</si>
  <si>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</si>
  <si>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</si>
  <si>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</si>
  <si>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</si>
  <si>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</si>
  <si>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</si>
  <si>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</si>
  <si>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</si>
  <si>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</si>
  <si>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</si>
  <si>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</si>
  <si>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</si>
  <si>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</si>
  <si>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</si>
  <si>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</si>
  <si>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</si>
  <si>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</si>
  <si>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</si>
  <si>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</si>
  <si>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</si>
  <si>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</si>
  <si>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</si>
  <si>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</si>
  <si>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</si>
  <si>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</si>
  <si>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</si>
  <si>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</si>
  <si>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</si>
  <si>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</si>
  <si>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</si>
  <si>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</si>
  <si>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</si>
  <si>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</si>
  <si>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</si>
  <si>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</si>
  <si>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</si>
  <si>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</si>
  <si>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</si>
  <si>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</si>
  <si>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</si>
  <si>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</si>
  <si>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</si>
  <si>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</si>
  <si>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</si>
  <si>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</si>
  <si>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</si>
  <si>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</si>
  <si>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</si>
  <si>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</si>
  <si>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</si>
  <si>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</si>
  <si>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</si>
  <si>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</si>
  <si>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</si>
  <si>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</si>
  <si>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</si>
  <si>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</si>
  <si>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</si>
  <si>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</si>
  <si>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</si>
  <si>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</si>
  <si>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</si>
  <si>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</si>
  <si>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</si>
  <si>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</si>
  <si>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</si>
  <si>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</si>
  <si>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</si>
  <si>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</si>
  <si>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</si>
  <si>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</si>
  <si>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</si>
  <si>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</si>
  <si>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</si>
  <si>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</si>
  <si>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</si>
  <si>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</si>
  <si>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</si>
  <si>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</si>
  <si>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</si>
  <si>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</si>
  <si>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</si>
  <si>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</si>
  <si>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</si>
  <si>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</si>
  <si>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</si>
  <si>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</si>
  <si>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</si>
  <si>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</si>
  <si>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</si>
  <si>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</si>
  <si>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</si>
  <si>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</si>
  <si>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</si>
  <si>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</si>
  <si>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</si>
  <si>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</si>
  <si>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</si>
  <si>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</si>
  <si>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</si>
  <si>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</si>
  <si>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</si>
  <si>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</si>
  <si>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</si>
  <si>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</si>
  <si>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</si>
  <si>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</si>
  <si>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</si>
  <si>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</si>
  <si>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</si>
  <si>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</si>
  <si>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</si>
  <si>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</si>
  <si>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</si>
  <si>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</si>
  <si>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</si>
  <si>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</si>
  <si>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</si>
  <si>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</si>
  <si>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</si>
  <si>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</si>
  <si>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</si>
  <si>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</si>
  <si>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</si>
  <si>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</si>
  <si>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</si>
  <si>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</si>
  <si>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</si>
  <si>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</si>
  <si>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</si>
  <si>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</si>
  <si>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</si>
  <si>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</si>
  <si>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</si>
  <si>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</si>
  <si>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</si>
  <si>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</si>
  <si>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</si>
  <si>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</si>
  <si>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</si>
  <si>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</si>
  <si>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</si>
  <si>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</si>
  <si>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</si>
  <si>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</si>
  <si>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</si>
  <si>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</si>
  <si>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</si>
  <si>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</si>
  <si>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</si>
  <si>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</si>
  <si>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</si>
  <si>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</si>
  <si>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</si>
  <si>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</si>
  <si>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</si>
  <si>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</si>
  <si>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</si>
  <si>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</si>
  <si>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</si>
  <si>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</si>
  <si>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</si>
  <si>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</si>
  <si>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</si>
  <si>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</si>
  <si>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</si>
  <si>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</si>
  <si>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</si>
  <si>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</si>
  <si>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</si>
  <si>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</si>
  <si>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</si>
  <si>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</si>
  <si>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</si>
  <si>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</si>
  <si>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</si>
  <si>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</si>
  <si>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</si>
  <si>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</si>
  <si>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</si>
  <si>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</si>
  <si>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</si>
  <si>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</si>
  <si>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</si>
  <si>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</si>
  <si>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</si>
  <si>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</si>
  <si>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</si>
  <si>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</si>
  <si>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</si>
  <si>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</si>
  <si>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</si>
  <si>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</si>
  <si>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</si>
  <si>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</si>
  <si>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</si>
  <si>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</si>
  <si>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</si>
  <si>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</si>
  <si>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</si>
  <si>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</si>
  <si>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</si>
  <si>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</si>
  <si>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</si>
  <si>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</si>
  <si>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</si>
  <si>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</si>
  <si>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</si>
  <si>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</si>
  <si>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</si>
  <si>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</si>
  <si>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</si>
  <si>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</si>
  <si>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</si>
  <si>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</si>
  <si>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</si>
  <si>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</si>
  <si>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</si>
  <si>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</si>
  <si>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</si>
  <si>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</si>
  <si>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</si>
  <si>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</si>
  <si>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</si>
  <si>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</si>
  <si>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</si>
  <si>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</si>
  <si>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</si>
  <si>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</si>
  <si>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</si>
  <si>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</si>
  <si>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</si>
  <si>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</si>
  <si>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</si>
  <si>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</si>
  <si>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</si>
  <si>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</si>
  <si>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</si>
  <si>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</si>
  <si>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</si>
  <si>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</si>
  <si>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</si>
  <si>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</si>
  <si>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</si>
  <si>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</si>
  <si>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</si>
  <si>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</si>
  <si>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</si>
  <si>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</si>
  <si>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</si>
  <si>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</si>
  <si>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</si>
  <si>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</si>
  <si>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</si>
  <si>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</si>
  <si>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</si>
  <si>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</si>
  <si>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</si>
  <si>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</si>
  <si>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</si>
  <si>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</si>
  <si>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</si>
  <si>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</si>
  <si>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</si>
  <si>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</si>
  <si>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</si>
  <si>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</si>
  <si>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</si>
  <si>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</si>
  <si>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</si>
  <si>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</si>
  <si>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</si>
  <si>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</si>
  <si>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</si>
  <si>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</si>
  <si>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</si>
  <si>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</si>
  <si>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</si>
  <si>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</si>
  <si>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</si>
  <si>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</si>
  <si>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</si>
  <si>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</si>
  <si>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</si>
  <si>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</si>
  <si>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</si>
  <si>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</si>
  <si>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</si>
  <si>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</si>
  <si>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</si>
  <si>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</si>
  <si>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</si>
  <si>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</si>
  <si>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</si>
  <si>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</si>
  <si>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</si>
  <si>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</si>
  <si>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</si>
  <si>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</si>
  <si>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</si>
  <si>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</si>
  <si>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</si>
  <si>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</si>
  <si>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</si>
  <si>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</si>
  <si>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</si>
  <si>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</si>
  <si>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</si>
  <si>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</si>
  <si>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</si>
  <si>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</si>
  <si>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</si>
  <si>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</si>
  <si>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</si>
  <si>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</si>
  <si>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</si>
  <si>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</si>
  <si>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</si>
  <si>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</si>
  <si>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</si>
  <si>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</si>
  <si>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</si>
  <si>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</si>
  <si>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</si>
  <si>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</si>
  <si>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</si>
  <si>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</si>
  <si>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</si>
  <si>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</si>
  <si>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</si>
  <si>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</si>
  <si>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</si>
  <si>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</si>
  <si>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</si>
  <si>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</si>
  <si>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</si>
  <si>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</si>
  <si>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</si>
  <si>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</si>
  <si>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</si>
  <si>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</si>
  <si>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</si>
  <si>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</si>
  <si>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</si>
  <si>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</si>
  <si>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</si>
  <si>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</si>
  <si>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</si>
  <si>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</si>
  <si>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</si>
  <si>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</si>
  <si>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</si>
  <si>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</si>
  <si>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</si>
  <si>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</si>
  <si>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</si>
  <si>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</si>
  <si>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</si>
  <si>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</si>
  <si>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</si>
  <si>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</si>
  <si>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</si>
  <si>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</si>
  <si>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</si>
  <si>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</si>
  <si>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</si>
  <si>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</si>
  <si>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</si>
  <si>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</si>
  <si>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</si>
  <si>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</si>
  <si>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</si>
  <si>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</si>
  <si>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</si>
  <si>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</si>
  <si>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</si>
  <si>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</si>
  <si>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</si>
  <si>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</si>
  <si>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</si>
  <si>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</si>
  <si>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</si>
  <si>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</si>
  <si>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</si>
  <si>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</si>
  <si>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</si>
  <si>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</si>
  <si>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</si>
  <si>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</si>
  <si>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</si>
  <si>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</si>
  <si>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</si>
  <si>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</si>
  <si>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</si>
  <si>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</si>
  <si>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</si>
  <si>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</si>
  <si>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</si>
  <si>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</si>
  <si>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</si>
  <si>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</si>
  <si>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</si>
  <si>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</si>
  <si>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</si>
  <si>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</si>
  <si>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</si>
  <si>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</si>
  <si>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</si>
  <si>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</si>
  <si>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</si>
  <si>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</si>
  <si>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</si>
  <si>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</si>
  <si>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</si>
  <si>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</si>
  <si>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</si>
  <si>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</si>
  <si>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</si>
  <si>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</si>
  <si>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</si>
  <si>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</si>
  <si>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</si>
  <si>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</si>
  <si>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</si>
  <si>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</si>
  <si>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</si>
  <si>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</si>
  <si>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</si>
  <si>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</si>
  <si>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</si>
  <si>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</si>
  <si>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</si>
  <si>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</si>
  <si>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</si>
  <si>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</si>
  <si>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</si>
  <si>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</si>
  <si>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</si>
  <si>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</si>
  <si>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</si>
  <si>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</si>
  <si>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</si>
  <si>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</si>
  <si>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</si>
  <si>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</si>
  <si>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</si>
  <si>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</si>
  <si>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</si>
  <si>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</si>
  <si>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</si>
  <si>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</si>
  <si>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</si>
  <si>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</si>
  <si>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</si>
  <si>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</si>
  <si>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</si>
  <si>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</si>
  <si>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</si>
  <si>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</si>
  <si>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</si>
  <si>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</si>
  <si>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</si>
  <si>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</si>
  <si>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</si>
  <si>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</si>
  <si>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</si>
  <si>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</si>
  <si>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</si>
  <si>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</si>
  <si>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</si>
  <si>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</si>
  <si>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</si>
  <si>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</si>
  <si>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</si>
  <si>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</si>
  <si>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</si>
  <si>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</si>
  <si>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</si>
  <si>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</si>
  <si>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</si>
  <si>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</si>
  <si>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</si>
  <si>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</si>
  <si>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</si>
  <si>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</si>
  <si>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</si>
  <si>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</si>
  <si>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</si>
  <si>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</si>
  <si>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</si>
  <si>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</si>
  <si>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</si>
  <si>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</si>
  <si>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</si>
  <si>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</si>
  <si>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</si>
  <si>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</si>
  <si>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</si>
  <si>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</si>
  <si>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</si>
  <si>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</si>
  <si>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</si>
  <si>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</si>
  <si>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</si>
  <si>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</si>
  <si>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</si>
  <si>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</si>
  <si>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</si>
  <si>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</si>
  <si>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</si>
  <si>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</si>
  <si>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</si>
  <si>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</si>
  <si>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</si>
  <si>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</si>
  <si>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</si>
  <si>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</si>
  <si>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</si>
  <si>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</si>
  <si>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</si>
  <si>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</si>
  <si>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</si>
  <si>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</si>
  <si>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</si>
  <si>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</si>
  <si>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</si>
  <si>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</si>
  <si>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</si>
  <si>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</si>
  <si>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</si>
  <si>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</si>
  <si>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</si>
  <si>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</si>
  <si>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</si>
  <si>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</si>
  <si>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</si>
  <si>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</si>
  <si>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</si>
  <si>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</si>
  <si>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</si>
  <si>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</si>
  <si>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</si>
  <si>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</si>
  <si>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</si>
  <si>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</si>
  <si>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</si>
  <si>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</si>
  <si>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</si>
  <si>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</si>
  <si>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</si>
  <si>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</si>
  <si>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</si>
  <si>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</si>
  <si>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</si>
  <si>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</si>
  <si>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</si>
  <si>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</si>
  <si>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</si>
  <si>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</si>
  <si>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</si>
  <si>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</si>
  <si>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</si>
  <si>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</si>
  <si>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</si>
  <si>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</si>
  <si>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</si>
  <si>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</si>
  <si>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</si>
  <si>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</si>
  <si>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</si>
  <si>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</si>
  <si>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</si>
  <si>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</si>
  <si>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</si>
  <si>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</si>
  <si>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</si>
  <si>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</si>
  <si>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</si>
  <si>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</si>
  <si>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</si>
  <si>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</si>
  <si>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</si>
  <si>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</si>
  <si>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</si>
  <si>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</si>
  <si>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</si>
  <si>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</si>
  <si>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</si>
  <si>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</si>
  <si>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</si>
  <si>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</si>
  <si>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</si>
  <si>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</si>
  <si>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</si>
  <si>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</si>
  <si>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</si>
  <si>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</si>
  <si>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</si>
  <si>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</si>
  <si>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</si>
  <si>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</si>
  <si>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</si>
  <si>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</si>
  <si>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</si>
  <si>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</si>
  <si>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</si>
  <si>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</si>
  <si>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</si>
  <si>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</si>
  <si>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</si>
  <si>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</si>
  <si>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</si>
  <si>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</si>
  <si>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</si>
  <si>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</si>
  <si>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</si>
  <si>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</si>
  <si>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</si>
  <si>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</si>
  <si>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</si>
  <si>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</si>
  <si>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</si>
  <si>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</si>
  <si>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</si>
  <si>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</si>
  <si>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</si>
  <si>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</si>
  <si>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</si>
  <si>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</si>
  <si>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</si>
  <si>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</si>
  <si>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</si>
  <si>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</si>
  <si>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</si>
  <si>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</si>
  <si>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</si>
  <si>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</si>
  <si>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</si>
  <si>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</si>
  <si>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</si>
  <si>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</si>
  <si>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</si>
  <si>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</si>
  <si>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</si>
  <si>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</si>
  <si>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</si>
  <si>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</si>
  <si>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</si>
  <si>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</si>
  <si>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</si>
  <si>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</si>
  <si>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</si>
  <si>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</si>
  <si>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</si>
  <si>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</si>
  <si>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</si>
  <si>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</si>
  <si>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</si>
  <si>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</si>
  <si>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</si>
  <si>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</si>
  <si>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</si>
  <si>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</si>
  <si>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</si>
  <si>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</si>
  <si>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</si>
  <si>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</si>
  <si>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</si>
  <si>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</si>
  <si>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</si>
  <si>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</si>
  <si>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</si>
  <si>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</si>
  <si>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</si>
  <si>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</si>
  <si>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</si>
  <si>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</si>
  <si>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</si>
  <si>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</si>
  <si>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</si>
  <si>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</si>
  <si>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</si>
  <si>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</si>
  <si>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</si>
  <si>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</si>
  <si>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</si>
  <si>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</si>
  <si>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</si>
  <si>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</si>
  <si>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</si>
  <si>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</si>
  <si>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</si>
  <si>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</si>
  <si>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</si>
  <si>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</si>
  <si>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</si>
  <si>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</si>
  <si>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</si>
  <si>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</si>
  <si>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</si>
  <si>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</si>
  <si>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</si>
  <si>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</si>
  <si>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</si>
  <si>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</si>
  <si>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</si>
  <si>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</si>
  <si>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</si>
  <si>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</si>
  <si>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</si>
  <si>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</si>
  <si>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</si>
  <si>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</si>
  <si>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</si>
  <si>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</si>
  <si>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</si>
  <si>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</si>
  <si>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</si>
  <si>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</si>
  <si>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</si>
  <si>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</si>
  <si>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</si>
  <si>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</si>
  <si>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</si>
  <si>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</si>
  <si>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</si>
  <si>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</si>
  <si>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</si>
  <si>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</si>
  <si>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</si>
  <si>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</si>
  <si>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</si>
  <si>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</si>
  <si>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</si>
  <si>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</si>
  <si>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</si>
  <si>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</si>
  <si>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</si>
  <si>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</si>
  <si>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</si>
  <si>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</si>
  <si>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</si>
  <si>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</si>
  <si>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</si>
  <si>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</si>
  <si>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</si>
  <si>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</si>
  <si>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</si>
  <si>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</si>
  <si>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</si>
  <si>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</si>
  <si>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</si>
  <si>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</si>
  <si>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</si>
  <si>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</si>
  <si>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</si>
  <si>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</si>
  <si>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</si>
  <si>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</si>
  <si>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</si>
  <si>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</si>
  <si>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</si>
  <si>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</si>
  <si>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</si>
  <si>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</si>
  <si>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</si>
  <si>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</si>
  <si>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</si>
  <si>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</si>
  <si>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</si>
  <si>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</si>
  <si>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</si>
  <si>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</si>
  <si>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</si>
  <si>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</si>
  <si>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</si>
  <si>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</si>
  <si>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</si>
  <si>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</si>
  <si>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</si>
  <si>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</si>
  <si>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</si>
  <si>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</si>
  <si>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</si>
  <si>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</si>
  <si>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</si>
  <si>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</si>
  <si>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</si>
  <si>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</si>
  <si>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</si>
  <si>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</si>
  <si>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</si>
  <si>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</si>
  <si>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</si>
  <si>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</si>
  <si>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</si>
  <si>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</si>
  <si>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</si>
  <si>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</si>
  <si>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</si>
  <si>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</si>
  <si>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</si>
  <si>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</si>
  <si>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</si>
  <si>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</si>
  <si>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</si>
  <si>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</si>
  <si>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</si>
  <si>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</si>
  <si>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</si>
  <si>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</si>
  <si>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</si>
  <si>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</si>
  <si>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</si>
  <si>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</si>
  <si>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</si>
  <si>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</si>
  <si>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</si>
  <si>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</si>
  <si>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</si>
  <si>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</si>
  <si>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</si>
  <si>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</si>
  <si>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</si>
  <si>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</si>
  <si>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</si>
  <si>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</si>
  <si>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</si>
  <si>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</si>
  <si>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</si>
  <si>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</si>
  <si>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</si>
  <si>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</si>
  <si>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</si>
  <si>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</si>
  <si>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</si>
  <si>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</si>
  <si>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</si>
  <si>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</si>
  <si>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</si>
  <si>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</si>
  <si>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</si>
  <si>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</si>
  <si>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</si>
  <si>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</si>
  <si>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</si>
  <si>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</si>
  <si>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</si>
  <si>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</si>
  <si>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</si>
  <si>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</si>
  <si>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</si>
  <si>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</si>
  <si>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</si>
  <si>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</si>
  <si>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</si>
  <si>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</si>
  <si>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</si>
  <si>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</si>
  <si>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</si>
  <si>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</si>
  <si>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</si>
  <si>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</si>
  <si>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</si>
  <si>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</si>
  <si>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</si>
  <si>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</si>
  <si>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</si>
  <si>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</si>
  <si>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</si>
  <si>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</si>
  <si>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</si>
  <si>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</si>
  <si>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</si>
  <si>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</si>
  <si>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</si>
  <si>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</si>
  <si>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</si>
  <si>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</si>
  <si>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</si>
  <si>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</si>
  <si>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</si>
  <si>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</si>
  <si>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</si>
  <si>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</si>
  <si>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</si>
  <si>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</si>
  <si>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</si>
  <si>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</si>
  <si>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</si>
  <si>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</si>
  <si>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</si>
  <si>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</si>
  <si>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</si>
  <si>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</si>
  <si>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</si>
  <si>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</si>
  <si>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</si>
  <si>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</si>
  <si>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</si>
  <si>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</si>
  <si>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</si>
  <si>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</si>
  <si>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</si>
  <si>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</si>
  <si>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</si>
  <si>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</si>
  <si>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</si>
  <si>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</si>
  <si>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</si>
  <si>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</si>
  <si>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</si>
  <si>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</si>
  <si>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</si>
  <si>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</si>
  <si>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</si>
  <si>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</si>
  <si>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</si>
  <si>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</si>
  <si>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</si>
  <si>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</si>
  <si>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</si>
  <si>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</si>
  <si>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</si>
  <si>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</si>
  <si>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</si>
  <si>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</si>
  <si>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</si>
  <si>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</si>
  <si>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</si>
  <si>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</si>
  <si>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</si>
  <si>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</si>
  <si>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</si>
  <si>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</si>
  <si>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</si>
  <si>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</si>
  <si>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</si>
  <si>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</si>
  <si>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</si>
  <si>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</si>
  <si>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</si>
  <si>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</si>
  <si>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</si>
  <si>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</si>
  <si>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</si>
  <si>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</si>
  <si>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</si>
  <si>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</si>
  <si>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</si>
  <si>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</si>
  <si>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</si>
  <si>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</si>
  <si>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</si>
  <si>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</si>
  <si>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</si>
  <si>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</si>
  <si>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</si>
  <si>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</si>
  <si>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</si>
  <si>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</si>
  <si>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</si>
  <si>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</si>
  <si>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</si>
  <si>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</si>
  <si>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</si>
  <si>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</si>
  <si>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</si>
  <si>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</si>
  <si>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</si>
  <si>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</si>
  <si>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</si>
  <si>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</si>
  <si>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</si>
  <si>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</si>
  <si>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</si>
  <si>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</si>
  <si>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</si>
  <si>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</si>
  <si>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</si>
  <si>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</si>
  <si>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</si>
  <si>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</si>
  <si>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</si>
  <si>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</si>
  <si>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</si>
  <si>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</si>
  <si>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</si>
  <si>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</si>
  <si>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</si>
  <si>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</si>
  <si>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</si>
  <si>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</si>
  <si>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</si>
  <si>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</si>
  <si>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</si>
  <si>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</si>
  <si>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</si>
  <si>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</si>
  <si>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</si>
  <si>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</si>
  <si>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</si>
  <si>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</si>
  <si>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</si>
  <si>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</si>
  <si>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</si>
  <si>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</si>
  <si>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</si>
  <si>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</si>
  <si>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</si>
  <si>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</si>
  <si>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</si>
  <si>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</si>
  <si>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</si>
  <si>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</si>
  <si>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</si>
  <si>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</si>
  <si>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</si>
  <si>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</si>
  <si>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</si>
  <si>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</si>
  <si>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</si>
  <si>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</si>
  <si>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</si>
  <si>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</si>
  <si>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</si>
  <si>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</si>
  <si>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</si>
  <si>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</si>
  <si>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</si>
  <si>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</si>
  <si>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</si>
  <si>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</si>
  <si>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</si>
  <si>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</si>
  <si>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</si>
  <si>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</si>
  <si>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</si>
  <si>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</si>
  <si>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</si>
  <si>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</si>
  <si>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</si>
  <si>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</si>
  <si>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</si>
  <si>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</si>
  <si>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</si>
  <si>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</si>
  <si>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</si>
  <si>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</si>
  <si>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</si>
  <si>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</si>
  <si>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</si>
  <si>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</si>
  <si>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</si>
  <si>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</si>
  <si>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</si>
  <si>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</si>
  <si>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</si>
  <si>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</si>
  <si>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</si>
  <si>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</si>
  <si>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</si>
  <si>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</si>
  <si>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</si>
  <si>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</si>
  <si>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</si>
  <si>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</si>
  <si>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</si>
  <si>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</si>
  <si>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</si>
  <si>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</si>
  <si>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</si>
  <si>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</si>
  <si>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</si>
  <si>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</si>
  <si>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</si>
  <si>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</si>
  <si>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</si>
  <si>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</si>
  <si>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</si>
  <si>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</si>
  <si>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</si>
  <si>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</si>
  <si>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</si>
  <si>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</si>
  <si>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</si>
  <si>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</si>
  <si>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</si>
  <si>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</si>
  <si>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</si>
  <si>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</si>
  <si>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</si>
  <si>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</si>
  <si>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</si>
  <si>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</si>
  <si>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</si>
  <si>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</si>
  <si>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</si>
  <si>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</si>
  <si>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</si>
  <si>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</si>
  <si>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</si>
  <si>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</si>
  <si>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</si>
  <si>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</si>
  <si>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</si>
  <si>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</si>
  <si>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</si>
  <si>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</si>
  <si>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</si>
  <si>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</si>
  <si>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</si>
  <si>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</si>
  <si>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</si>
  <si>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</si>
  <si>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</si>
  <si>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</si>
  <si>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</si>
  <si>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</si>
  <si>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</si>
  <si>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</si>
  <si>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</si>
  <si>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</si>
  <si>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</si>
  <si>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</si>
  <si>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</si>
  <si>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</si>
  <si>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</si>
  <si>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</si>
  <si>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</si>
  <si>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</si>
  <si>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</si>
  <si>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</si>
  <si>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</si>
  <si>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</si>
  <si>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</si>
  <si>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</si>
  <si>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</si>
  <si>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</si>
  <si>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</si>
  <si>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</si>
  <si>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</si>
  <si>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</si>
  <si>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</si>
  <si>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</si>
  <si>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</si>
  <si>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</si>
  <si>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</si>
  <si>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</si>
  <si>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</si>
  <si>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</si>
  <si>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</si>
  <si>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</si>
  <si>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</si>
  <si>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</si>
  <si>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</si>
  <si>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</si>
  <si>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</si>
  <si>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</si>
  <si>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</si>
  <si>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</si>
  <si>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</si>
  <si>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</si>
  <si>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</si>
  <si>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</si>
  <si>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</si>
  <si>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</si>
  <si>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</si>
  <si>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</si>
  <si>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</si>
  <si>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</si>
  <si>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</si>
  <si>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</si>
  <si>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</si>
  <si>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</si>
  <si>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</si>
  <si>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</si>
  <si>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</si>
  <si>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</si>
  <si>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</si>
  <si>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</si>
  <si>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</si>
  <si>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</si>
  <si>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</si>
  <si>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</si>
  <si>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</si>
  <si>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</si>
  <si>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</si>
  <si>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</si>
  <si>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</si>
  <si>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</si>
  <si>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</si>
  <si>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</si>
  <si>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</si>
  <si>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</si>
  <si>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</si>
  <si>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</si>
  <si>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</si>
  <si>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</si>
  <si>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</si>
  <si>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</si>
  <si>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</si>
  <si>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</si>
  <si>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</si>
  <si>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</si>
  <si>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</si>
  <si>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</si>
  <si>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</si>
  <si>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</si>
  <si>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</si>
  <si>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</si>
  <si>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</si>
  <si>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</si>
  <si>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</si>
  <si>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</si>
  <si>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</si>
  <si>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</si>
  <si>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</si>
  <si>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</si>
  <si>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</si>
  <si>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</si>
  <si>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</si>
  <si>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</si>
  <si>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</si>
  <si>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</si>
  <si>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</si>
  <si>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</si>
  <si>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</si>
  <si>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</si>
  <si>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</si>
  <si>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</si>
  <si>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</si>
  <si>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</si>
  <si>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</si>
  <si>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</si>
  <si>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</si>
  <si>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</si>
  <si>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</si>
  <si>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</si>
  <si>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</si>
  <si>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</si>
  <si>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</si>
  <si>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</si>
  <si>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</si>
  <si>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</si>
  <si>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</si>
  <si>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</si>
  <si>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</si>
  <si>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</si>
  <si>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</si>
  <si>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</si>
  <si>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</si>
  <si>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</si>
  <si>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</si>
  <si>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</si>
  <si>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</si>
  <si>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</si>
  <si>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</si>
  <si>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</si>
  <si>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</si>
  <si>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</si>
  <si>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</si>
  <si>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</si>
  <si>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</si>
  <si>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</si>
  <si>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</si>
  <si>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</si>
  <si>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</si>
  <si>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</si>
  <si>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</si>
  <si>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</si>
  <si>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</si>
  <si>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</si>
  <si>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</si>
  <si>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</si>
  <si>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</si>
  <si>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</si>
  <si>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</si>
  <si>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</si>
  <si>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</si>
  <si>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</si>
  <si>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</si>
  <si>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</si>
  <si>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</si>
  <si>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</si>
  <si>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</si>
  <si>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</si>
  <si>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</si>
  <si>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</si>
  <si>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</si>
  <si>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</si>
  <si>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</si>
  <si>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</si>
  <si>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</si>
  <si>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</si>
  <si>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</si>
  <si>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</si>
  <si>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</si>
  <si>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</si>
  <si>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</si>
  <si>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</si>
  <si>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</si>
  <si>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</si>
  <si>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</si>
  <si>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</si>
  <si>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</si>
  <si>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</si>
  <si>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</si>
  <si>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</si>
  <si>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</si>
  <si>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</si>
  <si>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</si>
  <si>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</si>
  <si>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</si>
  <si>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</si>
  <si>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</si>
  <si>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</si>
  <si>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</si>
  <si>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</si>
  <si>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</si>
  <si>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</si>
  <si>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</si>
  <si>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</si>
  <si>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</si>
  <si>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</si>
  <si>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</si>
  <si>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</si>
  <si>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</si>
  <si>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</si>
  <si>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</si>
  <si>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</si>
  <si>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</si>
  <si>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</si>
  <si>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</si>
  <si>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</si>
  <si>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</si>
  <si>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</si>
  <si>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</si>
  <si>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</si>
  <si>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</si>
  <si>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</si>
  <si>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</si>
  <si>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</si>
  <si>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</si>
  <si>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</si>
  <si>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</si>
  <si>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</si>
  <si>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</si>
  <si>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</si>
  <si>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</si>
  <si>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</si>
  <si>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</si>
  <si>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</si>
  <si>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</si>
  <si>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</si>
  <si>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</si>
  <si>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</si>
  <si>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</si>
  <si>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</si>
  <si>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</si>
  <si>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</si>
  <si>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</si>
  <si>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</si>
  <si>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</si>
  <si>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</si>
  <si>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</si>
  <si>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</si>
  <si>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</si>
  <si>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</si>
  <si>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</si>
  <si>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</si>
  <si>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</si>
  <si>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</si>
  <si>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</si>
  <si>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</si>
  <si>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</si>
  <si>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</si>
  <si>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</si>
  <si>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</si>
  <si>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</si>
  <si>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</si>
  <si>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</si>
  <si>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</si>
  <si>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</si>
  <si>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</si>
  <si>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</si>
  <si>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</si>
  <si>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</si>
  <si>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</si>
  <si>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</si>
  <si>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</si>
  <si>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</si>
  <si>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</si>
  <si>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</si>
  <si>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</si>
  <si>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</si>
  <si>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</si>
  <si>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</si>
  <si>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</si>
  <si>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</si>
  <si>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</si>
  <si>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</si>
  <si>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</si>
  <si>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</si>
  <si>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</si>
  <si>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</si>
  <si>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</si>
  <si>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</si>
  <si>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</si>
  <si>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</si>
  <si>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</si>
  <si>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</si>
  <si>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</si>
  <si>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</si>
  <si>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</si>
  <si>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</si>
  <si>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</si>
  <si>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</si>
  <si>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</si>
  <si>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</si>
  <si>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</si>
  <si>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</si>
  <si>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</si>
  <si>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</si>
  <si>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</si>
  <si>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</si>
  <si>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</si>
  <si>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</si>
  <si>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</si>
  <si>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</si>
  <si>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</si>
  <si>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</si>
  <si>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</si>
  <si>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</si>
  <si>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</si>
  <si>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</si>
  <si>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</si>
  <si>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</si>
  <si>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</si>
  <si>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</si>
  <si>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</si>
  <si>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</si>
  <si>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</si>
  <si>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</si>
  <si>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</si>
  <si>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</si>
  <si>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</si>
  <si>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</si>
  <si>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</si>
  <si>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</si>
  <si>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</si>
  <si>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</si>
  <si>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</si>
  <si>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</si>
  <si>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</si>
  <si>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</si>
  <si>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</si>
  <si>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</si>
  <si>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</si>
  <si>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</si>
  <si>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</si>
  <si>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</si>
  <si>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</si>
  <si>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</si>
  <si>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</si>
  <si>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</si>
  <si>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</si>
  <si>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</si>
  <si>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</si>
  <si>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</si>
  <si>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</si>
  <si>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</si>
  <si>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</si>
  <si>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</si>
  <si>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</si>
  <si>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</si>
  <si>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</si>
  <si>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</si>
  <si>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</si>
  <si>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</si>
  <si>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</si>
  <si>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</si>
  <si>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</si>
  <si>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</si>
  <si>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</si>
  <si>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</si>
  <si>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</si>
  <si>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</si>
  <si>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</si>
  <si>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</si>
  <si>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</si>
  <si>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</si>
  <si>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</si>
  <si>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</si>
  <si>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</si>
  <si>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</si>
  <si>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</si>
  <si>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</si>
  <si>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</si>
  <si>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</si>
  <si>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</si>
  <si>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</si>
  <si>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</si>
  <si>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</si>
  <si>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</si>
  <si>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</si>
  <si>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</si>
  <si>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</si>
  <si>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</si>
  <si>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</si>
  <si>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</si>
  <si>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</si>
  <si>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</si>
  <si>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</si>
  <si>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</si>
  <si>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</si>
  <si>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</si>
  <si>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</si>
  <si>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</si>
  <si>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</si>
  <si>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</si>
  <si>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</si>
  <si>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</si>
  <si>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</si>
  <si>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</si>
  <si>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</si>
  <si>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</si>
  <si>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</si>
  <si>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</si>
  <si>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</si>
  <si>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</si>
  <si>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</si>
  <si>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</si>
  <si>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</si>
  <si>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</si>
  <si>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</si>
  <si>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</si>
  <si>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</si>
  <si>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</si>
  <si>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</si>
  <si>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</si>
  <si>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</si>
  <si>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</si>
  <si>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</si>
  <si>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</si>
  <si>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</si>
  <si>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</si>
  <si>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</si>
  <si>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</si>
  <si>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</si>
  <si>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</si>
  <si>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</si>
  <si>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</si>
  <si>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</si>
  <si>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</si>
  <si>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</si>
  <si>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</si>
  <si>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</si>
  <si>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</si>
  <si>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</si>
  <si>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</si>
  <si>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</si>
  <si>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</si>
  <si>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</si>
  <si>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</si>
  <si>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</si>
  <si>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</si>
  <si>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</si>
  <si>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</si>
  <si>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</si>
  <si>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</si>
  <si>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</si>
  <si>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</si>
  <si>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</si>
  <si>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</si>
  <si>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</si>
  <si>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</si>
  <si>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</si>
  <si>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</si>
  <si>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</si>
  <si>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</si>
  <si>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</si>
  <si>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</si>
  <si>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</si>
  <si>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</si>
  <si>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</si>
  <si>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</si>
  <si>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</si>
  <si>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</si>
  <si>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</si>
  <si>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</si>
  <si>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</si>
  <si>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</si>
  <si>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</si>
  <si>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</si>
  <si>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</si>
  <si>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</si>
  <si>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</si>
  <si>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</si>
  <si>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</si>
  <si>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</si>
  <si>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</si>
  <si>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</si>
  <si>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</si>
  <si>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</si>
  <si>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</si>
  <si>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</si>
  <si>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</si>
  <si>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</si>
  <si>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</si>
  <si>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</si>
  <si>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</si>
  <si>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</si>
  <si>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</si>
  <si>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</si>
  <si>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</si>
  <si>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</si>
  <si>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</si>
  <si>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</si>
  <si>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</si>
  <si>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</si>
  <si>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</si>
  <si>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</si>
  <si>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</si>
  <si>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</si>
  <si>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</si>
  <si>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</si>
  <si>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</si>
  <si>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</si>
  <si>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</si>
  <si>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</si>
  <si>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</si>
  <si>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</si>
  <si>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</si>
  <si>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</si>
  <si>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</si>
  <si>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</si>
  <si>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</si>
  <si>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</si>
  <si>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</si>
  <si>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</si>
  <si>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</si>
  <si>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</si>
  <si>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</si>
  <si>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</si>
  <si>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</si>
  <si>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</si>
  <si>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</si>
  <si>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</si>
  <si>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</si>
  <si>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</si>
  <si>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</si>
  <si>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</si>
  <si>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</si>
  <si>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</si>
  <si>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</si>
  <si>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</si>
  <si>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</si>
  <si>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</si>
  <si>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</si>
  <si>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</si>
  <si>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</si>
  <si>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</si>
  <si>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</si>
  <si>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</si>
  <si>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</si>
  <si>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</si>
  <si>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</si>
  <si>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</si>
  <si>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</si>
  <si>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</si>
  <si>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</si>
  <si>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</si>
  <si>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</si>
  <si>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</si>
  <si>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</si>
  <si>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</si>
  <si>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</si>
  <si>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</si>
  <si>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</si>
  <si>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</si>
  <si>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</si>
  <si>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</si>
  <si>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</si>
  <si>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</si>
  <si>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</si>
  <si>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</si>
  <si>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</si>
  <si>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</si>
  <si>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</si>
  <si>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</si>
  <si>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</si>
  <si>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</si>
  <si>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</si>
  <si>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</si>
  <si>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</si>
  <si>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</si>
  <si>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</si>
  <si>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</si>
  <si>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</si>
  <si>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</si>
  <si>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</si>
  <si>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</si>
  <si>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</si>
  <si>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</si>
  <si>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</si>
  <si>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</si>
  <si>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</si>
  <si>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</si>
  <si>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</si>
  <si>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</si>
  <si>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</si>
  <si>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</si>
  <si>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</si>
  <si>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</si>
  <si>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</si>
  <si>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</si>
  <si>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</si>
  <si>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</si>
  <si>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</si>
  <si>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</si>
  <si>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</si>
  <si>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</si>
  <si>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</si>
  <si>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</si>
  <si>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</si>
  <si>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</si>
  <si>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</si>
  <si>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</si>
  <si>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</si>
  <si>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</si>
  <si>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</si>
  <si>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</si>
  <si>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</si>
  <si>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</si>
  <si>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</si>
  <si>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</si>
  <si>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</si>
  <si>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</si>
  <si>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</si>
  <si>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</si>
  <si>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</si>
  <si>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</si>
  <si>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</si>
  <si>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</si>
  <si>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</si>
  <si>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</si>
  <si>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</si>
  <si>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</si>
  <si>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</si>
  <si>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</si>
  <si>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</si>
  <si>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</si>
  <si>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</si>
  <si>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</si>
  <si>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</si>
  <si>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</si>
  <si>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</si>
  <si>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</si>
  <si>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</si>
  <si>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</si>
  <si>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</si>
  <si>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</si>
  <si>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</si>
  <si>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</si>
  <si>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</si>
  <si>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</si>
  <si>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</si>
  <si>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</si>
  <si>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</si>
  <si>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</si>
  <si>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</si>
  <si>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</si>
  <si>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</si>
  <si>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</si>
  <si>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</si>
  <si>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</si>
  <si>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</si>
  <si>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</si>
  <si>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</si>
  <si>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</si>
  <si>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</si>
  <si>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</si>
  <si>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</si>
  <si>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</si>
  <si>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</si>
  <si>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</si>
  <si>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</si>
  <si>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</si>
  <si>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</si>
  <si>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</si>
  <si>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</si>
  <si>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</si>
  <si>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</si>
  <si>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</si>
  <si>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</si>
  <si>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</si>
  <si>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</si>
  <si>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</si>
  <si>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</si>
  <si>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</si>
  <si>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</si>
  <si>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</si>
  <si>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</si>
  <si>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</si>
  <si>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</si>
  <si>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</si>
  <si>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</si>
  <si>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</si>
  <si>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</si>
  <si>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</si>
  <si>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</si>
  <si>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</si>
  <si>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</si>
  <si>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</si>
  <si>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</si>
  <si>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</si>
  <si>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</si>
  <si>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</si>
  <si>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</si>
  <si>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</si>
  <si>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</si>
  <si>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</si>
  <si>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</si>
  <si>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</si>
  <si>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</si>
  <si>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</si>
  <si>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</si>
  <si>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</si>
  <si>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</si>
  <si>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</si>
  <si>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</si>
  <si>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</si>
  <si>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</si>
  <si>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</si>
  <si>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</si>
  <si>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</si>
  <si>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</si>
  <si>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</si>
  <si>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</si>
  <si>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</si>
  <si>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</si>
  <si>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</si>
  <si>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</si>
  <si>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</si>
  <si>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</si>
  <si>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</si>
  <si>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</si>
  <si>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</si>
  <si>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</si>
  <si>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</si>
  <si>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</si>
  <si>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</si>
  <si>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</si>
  <si>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</si>
  <si>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</si>
  <si>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</si>
  <si>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</si>
  <si>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</si>
  <si>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</si>
  <si>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</si>
  <si>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</si>
  <si>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</si>
  <si>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</si>
  <si>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</si>
  <si>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</si>
  <si>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</si>
  <si>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</si>
  <si>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</si>
  <si>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</si>
  <si>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</si>
  <si>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</si>
  <si>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</si>
  <si>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</si>
  <si>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</si>
  <si>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</si>
  <si>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</si>
  <si>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</si>
  <si>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</si>
  <si>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</si>
  <si>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</si>
  <si>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</si>
  <si>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</si>
  <si>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</si>
  <si>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</si>
  <si>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</si>
  <si>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</si>
  <si>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</si>
  <si>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</si>
  <si>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</si>
  <si>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</si>
  <si>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</si>
  <si>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</si>
  <si>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</si>
  <si>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</si>
  <si>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</si>
  <si>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</si>
  <si>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</si>
  <si>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</si>
  <si>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</si>
  <si>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</si>
  <si>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</si>
  <si>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</si>
  <si>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</si>
  <si>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</si>
  <si>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</si>
  <si>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</si>
  <si>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</si>
  <si>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</si>
  <si>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</si>
  <si>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</si>
  <si>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</si>
  <si>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</si>
  <si>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</si>
  <si>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</si>
  <si>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</si>
  <si>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</si>
  <si>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</si>
  <si>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</si>
  <si>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</si>
  <si>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</si>
  <si>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</si>
  <si>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</si>
  <si>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</si>
  <si>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</si>
  <si>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</si>
  <si>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</si>
  <si>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</si>
  <si>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</si>
  <si>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</si>
  <si>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</si>
  <si>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</si>
  <si>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</si>
  <si>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</si>
  <si>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</si>
  <si>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</si>
  <si>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</si>
  <si>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</si>
  <si>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</si>
  <si>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</si>
  <si>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</si>
  <si>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</si>
  <si>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</si>
  <si>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</si>
  <si>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</si>
  <si>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</si>
  <si>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</si>
  <si>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</si>
  <si>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</si>
  <si>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</si>
  <si>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</si>
  <si>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</si>
  <si>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</si>
  <si>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</si>
  <si>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</si>
  <si>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</si>
  <si>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</si>
  <si>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</si>
  <si>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</si>
  <si>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</si>
  <si>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</si>
  <si>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</si>
  <si>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</si>
  <si>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</si>
  <si>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</si>
  <si>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</si>
  <si>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</si>
  <si>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</si>
  <si>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</si>
  <si>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</si>
  <si>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</si>
  <si>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</si>
  <si>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</si>
  <si>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</si>
  <si>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</si>
  <si>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</si>
  <si>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</si>
  <si>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</si>
  <si>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</si>
  <si>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</si>
  <si>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</si>
  <si>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</si>
  <si>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</si>
  <si>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</si>
  <si>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</si>
  <si>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</si>
  <si>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</si>
  <si>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</si>
  <si>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</si>
  <si>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</si>
  <si>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</si>
  <si>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</si>
  <si>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</si>
  <si>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</si>
  <si>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</si>
  <si>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</si>
  <si>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</si>
  <si>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</si>
  <si>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</si>
  <si>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</si>
  <si>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</si>
  <si>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</si>
  <si>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</si>
  <si>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</si>
  <si>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</si>
  <si>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</si>
  <si>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</si>
  <si>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</si>
  <si>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</si>
  <si>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</si>
  <si>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</si>
  <si>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</si>
  <si>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</si>
  <si>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</si>
  <si>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</si>
  <si>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</si>
  <si>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</si>
  <si>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</si>
  <si>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</si>
  <si>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</si>
  <si>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</si>
  <si>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</si>
  <si>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</si>
  <si>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</si>
  <si>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</si>
  <si>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</si>
  <si>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</si>
  <si>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</si>
  <si>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</si>
  <si>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</si>
  <si>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</si>
  <si>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</si>
  <si>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</si>
  <si>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</si>
  <si>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</si>
  <si>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</si>
  <si>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</si>
  <si>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</si>
  <si>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</si>
  <si>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</si>
  <si>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</si>
  <si>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</si>
  <si>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</si>
  <si>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</si>
  <si>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</si>
  <si>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</si>
  <si>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</si>
  <si>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</si>
  <si>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</si>
  <si>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</si>
  <si>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</si>
  <si>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</si>
  <si>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</si>
  <si>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</si>
  <si>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</si>
  <si>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</si>
  <si>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</si>
  <si>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</si>
  <si>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</si>
  <si>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</si>
  <si>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</si>
  <si>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</si>
  <si>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</si>
  <si>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</si>
  <si>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</si>
  <si>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</si>
  <si>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</si>
  <si>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</si>
  <si>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</si>
  <si>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</si>
  <si>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</si>
  <si>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</si>
  <si>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</si>
  <si>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</si>
  <si>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</si>
  <si>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</si>
  <si>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</si>
  <si>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</si>
  <si>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</si>
  <si>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</si>
  <si>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</si>
  <si>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</si>
  <si>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</si>
  <si>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</si>
  <si>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</si>
  <si>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</si>
  <si>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</si>
  <si>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</si>
  <si>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</si>
  <si>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</si>
  <si>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</si>
  <si>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</si>
  <si>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</si>
  <si>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</si>
  <si>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</si>
  <si>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</si>
  <si>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</si>
  <si>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</si>
  <si>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</si>
  <si>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</si>
  <si>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</si>
  <si>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</si>
  <si>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</si>
  <si>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</si>
  <si>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</si>
  <si>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</si>
  <si>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</si>
  <si>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</si>
  <si>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</si>
  <si>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</si>
  <si>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</si>
  <si>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</si>
  <si>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</si>
  <si>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</si>
  <si>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</si>
  <si>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</si>
  <si>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</si>
  <si>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</si>
  <si>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</si>
  <si>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</si>
  <si>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</si>
  <si>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</si>
  <si>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</si>
  <si>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</si>
  <si>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</si>
  <si>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</si>
  <si>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</si>
  <si>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</si>
  <si>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</si>
  <si>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</si>
  <si>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</si>
  <si>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</si>
  <si>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</si>
  <si>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</si>
  <si>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</si>
  <si>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</si>
  <si>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</si>
  <si>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</si>
  <si>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</si>
  <si>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</si>
  <si>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</si>
  <si>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</si>
  <si>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</si>
  <si>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</si>
  <si>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</si>
  <si>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</si>
  <si>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</si>
  <si>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</si>
  <si>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</si>
  <si>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</si>
  <si>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</si>
  <si>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</si>
  <si>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</si>
  <si>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</si>
  <si>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</si>
  <si>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</si>
  <si>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</si>
  <si>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</si>
  <si>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</si>
  <si>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</si>
  <si>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</si>
  <si>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</si>
  <si>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</si>
  <si>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</si>
  <si>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</si>
  <si>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</si>
  <si>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</si>
  <si>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</si>
  <si>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</si>
  <si>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</si>
  <si>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</si>
  <si>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</si>
  <si>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</si>
  <si>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</si>
  <si>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</si>
  <si>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</si>
  <si>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</si>
  <si>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</si>
  <si>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</si>
  <si>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</si>
  <si>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</si>
  <si>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</si>
  <si>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</si>
  <si>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</si>
  <si>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</si>
  <si>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</si>
  <si>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</si>
  <si>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</si>
  <si>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</si>
  <si>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</si>
  <si>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</si>
  <si>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</si>
  <si>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</si>
  <si>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</si>
  <si>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</si>
  <si>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</si>
  <si>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</si>
  <si>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</si>
  <si>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</si>
  <si>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</si>
  <si>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</si>
  <si>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</si>
  <si>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</si>
  <si>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</si>
  <si>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</si>
  <si>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</si>
  <si>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</si>
  <si>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</si>
  <si>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</si>
  <si>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</si>
  <si>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</si>
  <si>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</si>
  <si>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</si>
  <si>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</si>
  <si>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</si>
  <si>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</si>
  <si>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</si>
  <si>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</si>
  <si>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</si>
  <si>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</si>
  <si>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</si>
  <si>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</si>
  <si>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</si>
  <si>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</si>
  <si>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</si>
  <si>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</si>
  <si>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</si>
  <si>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</si>
  <si>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</si>
  <si>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</si>
  <si>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</si>
  <si>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</si>
  <si>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</si>
  <si>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</si>
  <si>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</si>
  <si>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</si>
  <si>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</si>
  <si>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</si>
  <si>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</si>
  <si>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</si>
  <si>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</si>
  <si>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</si>
  <si>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</si>
  <si>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</si>
  <si>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</si>
  <si>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</si>
  <si>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</si>
  <si>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</si>
  <si>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</si>
  <si>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</si>
  <si>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</si>
  <si>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</si>
  <si>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</si>
  <si>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</si>
  <si>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</si>
  <si>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</si>
  <si>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</si>
  <si>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</si>
  <si>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</si>
  <si>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</si>
  <si>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</si>
  <si>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</si>
  <si>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</si>
  <si>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</si>
  <si>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</si>
  <si>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</si>
  <si>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</si>
  <si>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</si>
  <si>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</si>
  <si>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</si>
  <si>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</si>
  <si>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</si>
  <si>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</si>
  <si>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</si>
  <si>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</si>
  <si>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</si>
  <si>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</si>
  <si>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</si>
  <si>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</si>
  <si>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</si>
  <si>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</si>
  <si>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</si>
  <si>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</si>
  <si>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</si>
  <si>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</si>
  <si>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</si>
  <si>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</si>
  <si>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</si>
  <si>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</si>
  <si>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</si>
  <si>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</si>
  <si>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</si>
  <si>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</si>
  <si>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</si>
  <si>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</si>
  <si>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</si>
  <si>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</si>
  <si>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</si>
  <si>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</si>
  <si>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</si>
  <si>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</si>
  <si>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</si>
  <si>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</si>
  <si>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</si>
  <si>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</si>
  <si>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</si>
  <si>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</si>
  <si>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</si>
  <si>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</si>
  <si>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</si>
  <si>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</si>
  <si>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</si>
  <si>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</si>
  <si>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</si>
  <si>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</si>
  <si>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</si>
  <si>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</si>
  <si>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</si>
  <si>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</si>
  <si>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</si>
  <si>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</si>
  <si>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</si>
  <si>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</si>
  <si>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</si>
  <si>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</si>
  <si>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</si>
  <si>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</si>
  <si>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</si>
  <si>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</si>
  <si>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</si>
  <si>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</si>
  <si>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</si>
  <si>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</si>
  <si>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</si>
  <si>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</si>
  <si>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</si>
  <si>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</si>
  <si>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</si>
  <si>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</si>
  <si>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</si>
  <si>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</si>
  <si>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</si>
  <si>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</si>
  <si>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</si>
  <si>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</si>
  <si>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</si>
  <si>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</si>
  <si>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</si>
  <si>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</si>
  <si>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</si>
  <si>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</si>
  <si>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</si>
  <si>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</si>
  <si>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</si>
  <si>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</si>
  <si>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</si>
  <si>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</si>
  <si>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</si>
  <si>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</si>
  <si>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</si>
  <si>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</si>
  <si>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</si>
  <si>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</si>
  <si>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</si>
  <si>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</si>
  <si>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</si>
  <si>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</si>
  <si>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</si>
  <si>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</si>
  <si>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</si>
  <si>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</si>
  <si>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</si>
  <si>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</si>
  <si>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</si>
  <si>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</si>
  <si>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</si>
  <si>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</si>
  <si>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</si>
  <si>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</si>
  <si>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</si>
  <si>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</si>
  <si>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</si>
  <si>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</si>
  <si>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</si>
  <si>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</si>
  <si>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</si>
  <si>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</si>
  <si>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</si>
  <si>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</si>
  <si>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</si>
  <si>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</si>
  <si>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</si>
  <si>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</si>
  <si>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</si>
  <si>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</si>
  <si>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</si>
  <si>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</si>
  <si>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</si>
  <si>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</si>
  <si>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</si>
  <si>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</si>
  <si>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</si>
  <si>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</si>
  <si>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</si>
  <si>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</si>
  <si>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</si>
  <si>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</si>
  <si>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</si>
  <si>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</si>
  <si>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</si>
  <si>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</si>
  <si>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</si>
  <si>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</si>
  <si>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</si>
  <si>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</si>
  <si>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</si>
  <si>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</si>
  <si>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</si>
  <si>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</si>
  <si>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</si>
  <si>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</si>
  <si>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</si>
  <si>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</si>
  <si>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</si>
  <si>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</si>
  <si>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</si>
  <si>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</si>
  <si>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</si>
  <si>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</si>
  <si>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</si>
  <si>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</si>
  <si>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</si>
  <si>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</si>
  <si>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</si>
  <si>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</si>
  <si>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</si>
  <si>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</si>
  <si>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</si>
  <si>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</si>
  <si>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</si>
  <si>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</si>
  <si>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</si>
  <si>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</si>
  <si>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</si>
  <si>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</si>
  <si>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</si>
  <si>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</si>
  <si>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</si>
  <si>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</si>
  <si>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</si>
  <si>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</si>
  <si>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</si>
  <si>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</si>
  <si>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</si>
  <si>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</si>
  <si>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</si>
  <si>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</si>
  <si>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</si>
  <si>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</si>
  <si>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</si>
  <si>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</si>
  <si>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</si>
  <si>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</si>
  <si>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</si>
  <si>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</si>
  <si>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</si>
  <si>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</si>
  <si>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</si>
  <si>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</si>
  <si>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</si>
  <si>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</si>
  <si>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</si>
  <si>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</si>
  <si>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</si>
  <si>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</si>
  <si>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</si>
  <si>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</si>
  <si>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</si>
  <si>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</si>
  <si>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</si>
  <si>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</si>
  <si>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</si>
  <si>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</si>
  <si>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</si>
  <si>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</si>
  <si>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</si>
  <si>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</si>
  <si>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</si>
  <si>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</si>
  <si>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</si>
  <si>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</si>
  <si>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</si>
  <si>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</si>
  <si>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</si>
  <si>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</si>
  <si>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</si>
  <si>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</si>
  <si>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</si>
  <si>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</si>
  <si>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</si>
  <si>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</si>
  <si>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</si>
  <si>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</si>
  <si>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</si>
  <si>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</si>
  <si>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</si>
  <si>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</si>
  <si>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</si>
  <si>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</si>
  <si>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</si>
  <si>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</si>
  <si>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</si>
  <si>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</si>
  <si>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</si>
  <si>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</si>
  <si>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</si>
  <si>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</si>
  <si>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</si>
  <si>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</si>
  <si>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</si>
  <si>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</si>
  <si>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</si>
  <si>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</si>
  <si>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</si>
  <si>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</si>
  <si>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</si>
  <si>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</si>
  <si>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</si>
  <si>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</si>
  <si>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</si>
  <si>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</si>
  <si>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</si>
  <si>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</si>
  <si>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</si>
  <si>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</si>
  <si>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</si>
  <si>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</si>
  <si>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</si>
  <si>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</si>
  <si>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</si>
  <si>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</si>
  <si>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</si>
  <si>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</si>
  <si>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</si>
  <si>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</si>
  <si>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</si>
  <si>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</si>
  <si>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</si>
  <si>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</si>
  <si>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</si>
  <si>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</si>
  <si>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</si>
  <si>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</si>
  <si>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</si>
  <si>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</si>
  <si>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</si>
  <si>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</si>
  <si>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</si>
  <si>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</si>
  <si>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</si>
  <si>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</si>
  <si>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</si>
  <si>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</si>
  <si>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</si>
  <si>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</si>
  <si>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</si>
  <si>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</si>
  <si>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</si>
  <si>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</si>
  <si>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</si>
  <si>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</si>
  <si>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</si>
  <si>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</si>
  <si>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</si>
  <si>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</si>
  <si>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</si>
  <si>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</si>
  <si>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</si>
  <si>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</si>
  <si>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</si>
  <si>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</si>
  <si>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</si>
  <si>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</si>
  <si>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</si>
  <si>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</si>
  <si>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</si>
  <si>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</si>
  <si>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</si>
  <si>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</si>
  <si>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</si>
  <si>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</si>
  <si>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</si>
  <si>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</si>
  <si>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</si>
  <si>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</si>
  <si>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</si>
  <si>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</si>
  <si>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</si>
  <si>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</si>
  <si>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</si>
  <si>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</si>
  <si>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</si>
  <si>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</si>
  <si>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</si>
  <si>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</si>
  <si>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</si>
  <si>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</si>
  <si>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</si>
  <si>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</si>
  <si>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</si>
  <si>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</si>
  <si>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</si>
  <si>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</si>
  <si>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</si>
  <si>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</si>
  <si>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</si>
  <si>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</si>
  <si>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</si>
  <si>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</si>
  <si>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</si>
  <si>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</si>
  <si>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</si>
  <si>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</si>
  <si>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</si>
  <si>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</si>
  <si>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</si>
  <si>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</si>
  <si>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</si>
  <si>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</si>
  <si>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</si>
  <si>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</si>
  <si>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</si>
  <si>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</si>
  <si>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</si>
  <si>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</si>
  <si>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</si>
  <si>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</si>
  <si>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</si>
  <si>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</si>
  <si>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</si>
  <si>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</si>
  <si>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</si>
  <si>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</si>
  <si>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</si>
  <si>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</si>
  <si>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</si>
  <si>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</si>
  <si>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</si>
  <si>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</si>
  <si>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</si>
  <si>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</si>
  <si>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</si>
  <si>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</si>
  <si>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</si>
  <si>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</si>
  <si>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</si>
  <si>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</si>
  <si>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</si>
  <si>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</si>
  <si>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</si>
  <si>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</si>
  <si>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</si>
  <si>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</si>
  <si>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</si>
  <si>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</si>
  <si>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</si>
  <si>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</si>
  <si>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</si>
  <si>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</si>
  <si>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</si>
  <si>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</si>
  <si>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</si>
  <si>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</si>
  <si>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</si>
  <si>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</si>
  <si>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</si>
  <si>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</si>
  <si>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</si>
  <si>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</si>
  <si>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</si>
  <si>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</si>
  <si>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</si>
  <si>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</si>
  <si>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</si>
  <si>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</si>
  <si>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</si>
  <si>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</si>
  <si>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</si>
  <si>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</si>
  <si>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</si>
  <si>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</si>
  <si>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</si>
  <si>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</si>
  <si>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</si>
  <si>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</si>
  <si>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</si>
  <si>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</si>
  <si>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</si>
  <si>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</si>
  <si>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</si>
  <si>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</si>
  <si>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</si>
  <si>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</si>
  <si>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</si>
  <si>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</si>
  <si>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</si>
  <si>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</si>
  <si>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</si>
  <si>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</si>
  <si>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</si>
  <si>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</si>
  <si>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</si>
  <si>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</si>
  <si>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</si>
  <si>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</si>
  <si>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</si>
  <si>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</si>
  <si>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</si>
  <si>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</si>
  <si>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</si>
  <si>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</si>
  <si>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</si>
  <si>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</si>
  <si>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</si>
  <si>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</si>
  <si>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</si>
  <si>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</si>
  <si>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</si>
  <si>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</si>
  <si>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</si>
  <si>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</si>
  <si>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</si>
  <si>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</si>
  <si>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</si>
  <si>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</si>
  <si>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</si>
  <si>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</si>
  <si>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</si>
  <si>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</si>
  <si>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</si>
  <si>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</si>
  <si>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</si>
  <si>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</si>
  <si>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</si>
  <si>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</si>
  <si>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</si>
  <si>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</si>
  <si>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</si>
  <si>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</si>
  <si>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</si>
  <si>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</si>
  <si>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</si>
  <si>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</si>
  <si>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</si>
  <si>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</si>
  <si>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</si>
  <si>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</si>
  <si>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</si>
  <si>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</si>
  <si>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</si>
  <si>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</si>
  <si>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</si>
  <si>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</si>
  <si>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</si>
  <si>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</si>
  <si>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</si>
  <si>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</si>
  <si>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</si>
  <si>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</si>
  <si>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</si>
  <si>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</si>
  <si>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</si>
  <si>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</si>
  <si>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</si>
  <si>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</si>
  <si>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</si>
  <si>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</si>
  <si>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</si>
  <si>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</si>
  <si>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</si>
  <si>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</si>
  <si>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</si>
  <si>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</si>
  <si>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</si>
  <si>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</si>
  <si>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</si>
  <si>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</si>
  <si>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</si>
  <si>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</si>
  <si>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</si>
  <si>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</si>
  <si>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</si>
  <si>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</si>
  <si>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</si>
  <si>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</si>
  <si>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</si>
  <si>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</si>
  <si>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</si>
  <si>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</si>
  <si>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</si>
  <si>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</si>
  <si>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</si>
  <si>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</si>
  <si>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</si>
  <si>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</si>
  <si>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</si>
  <si>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</si>
  <si>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</si>
  <si>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</si>
  <si>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</si>
  <si>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</si>
  <si>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</si>
  <si>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</si>
  <si>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</si>
  <si>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</si>
  <si>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</si>
  <si>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</si>
  <si>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</si>
  <si>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</si>
  <si>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</si>
  <si>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</si>
  <si>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</si>
  <si>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</si>
  <si>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</si>
  <si>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</si>
  <si>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</si>
  <si>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</si>
  <si>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</si>
  <si>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</si>
  <si>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</si>
  <si>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</si>
  <si>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</si>
  <si>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</si>
  <si>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</si>
  <si>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</si>
  <si>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</si>
  <si>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</si>
  <si>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</si>
  <si>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</si>
  <si>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</si>
  <si>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</si>
  <si>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</si>
  <si>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</si>
  <si>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</si>
  <si>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</si>
  <si>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</si>
  <si>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</si>
  <si>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</si>
  <si>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</si>
  <si>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</si>
  <si>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</si>
  <si>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</si>
  <si>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</si>
  <si>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</si>
  <si>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</si>
  <si>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</si>
  <si>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</si>
  <si>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</si>
  <si>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</si>
  <si>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</si>
  <si>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</si>
  <si>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</si>
  <si>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</si>
  <si>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</si>
  <si>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</si>
  <si>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</si>
  <si>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</si>
  <si>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</si>
  <si>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</si>
  <si>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</si>
  <si>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</si>
  <si>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</si>
  <si>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</si>
  <si>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</si>
  <si>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</si>
  <si>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</si>
  <si>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</si>
  <si>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</si>
  <si>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</si>
  <si>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</si>
  <si>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</si>
  <si>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</si>
  <si>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</si>
  <si>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</si>
  <si>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</si>
  <si>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</si>
  <si>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</si>
  <si>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</si>
  <si>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</si>
  <si>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</si>
  <si>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</si>
  <si>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</si>
  <si>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</si>
  <si>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</si>
  <si>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</si>
  <si>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</si>
  <si>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</si>
  <si>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</si>
  <si>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</si>
  <si>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</si>
  <si>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</si>
  <si>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</si>
  <si>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</si>
  <si>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</si>
  <si>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</si>
  <si>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</si>
  <si>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</si>
  <si>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</si>
  <si>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</si>
  <si>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</si>
  <si>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</si>
  <si>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</si>
  <si>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</si>
  <si>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</si>
  <si>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</si>
  <si>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</si>
  <si>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</si>
  <si>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</si>
  <si>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</si>
  <si>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</si>
  <si>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</si>
  <si>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</si>
  <si>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</si>
  <si>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</si>
  <si>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</si>
  <si>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</si>
  <si>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</si>
  <si>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</si>
  <si>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</si>
  <si>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</si>
  <si>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</si>
  <si>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</si>
  <si>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</si>
  <si>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</si>
  <si>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</si>
  <si>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</si>
  <si>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</si>
  <si>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</si>
  <si>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</si>
  <si>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</si>
  <si>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</si>
  <si>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</si>
  <si>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</si>
  <si>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</si>
  <si>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</si>
  <si>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</si>
  <si>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</si>
  <si>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</si>
  <si>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</si>
  <si>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</si>
  <si>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</si>
  <si>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</si>
  <si>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</si>
  <si>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</si>
  <si>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</si>
  <si>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</si>
  <si>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</si>
  <si>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</si>
  <si>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</si>
  <si>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</si>
  <si>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</si>
  <si>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</si>
  <si>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</si>
  <si>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</si>
  <si>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</si>
  <si>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</si>
  <si>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</si>
  <si>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</si>
  <si>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</si>
  <si>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</si>
  <si>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</si>
  <si>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</si>
  <si>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</si>
  <si>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</si>
  <si>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</si>
  <si>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</si>
  <si>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</si>
  <si>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</si>
  <si>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</si>
  <si>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</si>
  <si>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</si>
  <si>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</si>
  <si>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</si>
  <si>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</si>
  <si>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</si>
  <si>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</si>
  <si>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</si>
  <si>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</si>
  <si>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</si>
  <si>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</si>
  <si>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</si>
  <si>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</si>
  <si>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</si>
  <si>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</si>
  <si>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</si>
  <si>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</si>
  <si>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</si>
  <si>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</si>
  <si>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</si>
  <si>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</si>
  <si>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</si>
  <si>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</si>
  <si>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</si>
  <si>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</si>
  <si>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</si>
  <si>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</si>
  <si>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</si>
  <si>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</si>
  <si>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</si>
  <si>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</si>
  <si>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</si>
  <si>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</si>
  <si>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</si>
  <si>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</si>
  <si>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</si>
  <si>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</si>
  <si>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</si>
  <si>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</si>
  <si>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</si>
  <si>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</si>
  <si>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</si>
  <si>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</si>
  <si>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</si>
  <si>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</si>
  <si>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</si>
  <si>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</si>
  <si>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</si>
  <si>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</si>
  <si>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</si>
  <si>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</si>
  <si>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</si>
  <si>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</si>
  <si>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</si>
  <si>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</si>
  <si>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</si>
  <si>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</si>
  <si>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</si>
  <si>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</si>
  <si>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</si>
  <si>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</si>
  <si>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</si>
  <si>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</si>
  <si>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</si>
  <si>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</si>
  <si>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</si>
  <si>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</si>
  <si>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</si>
  <si>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</si>
  <si>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</si>
  <si>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</si>
  <si>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</si>
  <si>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</si>
  <si>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</si>
  <si>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</si>
  <si>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</si>
  <si>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</si>
  <si>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</si>
  <si>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</si>
  <si>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</si>
  <si>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</si>
  <si>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</si>
  <si>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</si>
  <si>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</si>
  <si>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</si>
  <si>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</si>
  <si>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</si>
  <si>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</si>
  <si>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</si>
  <si>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</si>
  <si>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</si>
  <si>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</si>
  <si>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</si>
  <si>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</si>
  <si>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</si>
  <si>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</si>
  <si>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</si>
  <si>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</si>
  <si>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</si>
  <si>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</si>
  <si>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</si>
  <si>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</si>
  <si>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</si>
  <si>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</si>
  <si>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</si>
  <si>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</si>
  <si>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</si>
  <si>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</si>
  <si>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</si>
  <si>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</si>
  <si>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</si>
  <si>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</si>
  <si>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</si>
  <si>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</si>
  <si>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</si>
  <si>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</si>
  <si>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</si>
  <si>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</si>
  <si>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</si>
  <si>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</si>
  <si>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</si>
  <si>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</si>
  <si>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</si>
  <si>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</si>
  <si>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</si>
  <si>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</si>
  <si>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</si>
  <si>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</si>
  <si>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</si>
  <si>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</si>
  <si>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</si>
  <si>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</si>
  <si>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</si>
  <si>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</si>
  <si>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</si>
  <si>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</si>
  <si>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</si>
  <si>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</si>
  <si>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</si>
  <si>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</si>
  <si>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</si>
  <si>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</si>
  <si>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</si>
  <si>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</si>
  <si>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</si>
  <si>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</si>
  <si>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</si>
  <si>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</si>
  <si>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</si>
  <si>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</si>
  <si>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</si>
  <si>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</si>
  <si>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</si>
  <si>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</si>
  <si>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</si>
  <si>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</si>
  <si>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</si>
  <si>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</si>
  <si>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</si>
  <si>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</si>
  <si>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</si>
  <si>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</si>
  <si>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</si>
  <si>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</si>
  <si>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</si>
  <si>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</si>
  <si>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</si>
  <si>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</si>
  <si>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</si>
  <si>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</si>
  <si>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</si>
  <si>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</si>
  <si>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</si>
  <si>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</si>
  <si>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</si>
  <si>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</si>
  <si>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</si>
  <si>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</si>
  <si>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</si>
  <si>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</si>
  <si>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</si>
  <si>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</si>
  <si>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</si>
  <si>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</si>
  <si>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</si>
  <si>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</si>
  <si>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</si>
  <si>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</si>
  <si>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</si>
  <si>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</si>
  <si>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</si>
  <si>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</si>
  <si>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</si>
  <si>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</si>
  <si>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</si>
  <si>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</si>
  <si>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</si>
  <si>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</si>
  <si>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</si>
  <si>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</si>
  <si>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</si>
  <si>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</si>
  <si>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</si>
  <si>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</si>
  <si>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</si>
  <si>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</si>
  <si>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</si>
  <si>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</si>
  <si>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</si>
  <si>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</si>
  <si>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</si>
  <si>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</si>
  <si>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</si>
  <si>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</si>
  <si>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</si>
  <si>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</si>
  <si>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</si>
  <si>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</si>
  <si>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</si>
  <si>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</si>
  <si>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</si>
  <si>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</si>
  <si>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</si>
  <si>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</si>
  <si>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</si>
  <si>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</si>
  <si>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</si>
  <si>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</si>
  <si>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</si>
  <si>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</si>
  <si>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</si>
  <si>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</si>
  <si>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</si>
  <si>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</si>
  <si>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</si>
  <si>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</si>
  <si>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</si>
  <si>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</si>
  <si>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</si>
  <si>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</si>
  <si>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</si>
  <si>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</si>
  <si>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</si>
  <si>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</si>
  <si>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</si>
  <si>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</si>
  <si>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</si>
  <si>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</si>
  <si>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</si>
  <si>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</si>
  <si>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</si>
  <si>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</si>
  <si>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</si>
  <si>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</si>
  <si>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</si>
  <si>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</si>
  <si>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</si>
  <si>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</si>
  <si>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</si>
  <si>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</si>
  <si>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</si>
  <si>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</si>
  <si>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</si>
  <si>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</si>
  <si>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</si>
  <si>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</si>
  <si>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</si>
  <si>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</si>
  <si>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</si>
  <si>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</si>
  <si>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</si>
  <si>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</si>
  <si>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</si>
  <si>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</si>
  <si>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</si>
  <si>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</si>
  <si>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</si>
  <si>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</si>
  <si>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</si>
  <si>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</si>
  <si>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</si>
  <si>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</si>
  <si>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</si>
  <si>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</si>
  <si>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</si>
  <si>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</si>
  <si>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</si>
  <si>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</si>
  <si>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</si>
  <si>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</si>
  <si>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</si>
  <si>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</si>
  <si>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</si>
  <si>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</si>
  <si>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</si>
  <si>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</si>
  <si>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</si>
  <si>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</si>
  <si>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</si>
  <si>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</si>
  <si>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</si>
  <si>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</si>
  <si>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</si>
  <si>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</si>
  <si>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</si>
  <si>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</si>
  <si>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</si>
  <si>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</si>
  <si>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</si>
  <si>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</si>
  <si>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</si>
  <si>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</si>
  <si>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</si>
  <si>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</si>
  <si>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</si>
  <si>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</si>
  <si>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</si>
  <si>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</si>
  <si>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</si>
  <si>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</si>
  <si>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</si>
  <si>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</si>
  <si>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</si>
  <si>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</si>
  <si>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</si>
  <si>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</si>
  <si>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</si>
  <si>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</si>
  <si>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</si>
  <si>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</si>
  <si>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</si>
  <si>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</si>
  <si>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</si>
  <si>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</si>
  <si>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</si>
  <si>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</si>
  <si>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</si>
  <si>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</si>
  <si>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</si>
  <si>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</si>
  <si>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</si>
  <si>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</si>
  <si>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</si>
  <si>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</si>
  <si>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</si>
  <si>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</si>
  <si>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</si>
  <si>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</si>
  <si>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</si>
  <si>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</si>
  <si>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</si>
  <si>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</si>
  <si>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</si>
  <si>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</si>
  <si>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</si>
  <si>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</si>
  <si>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</si>
  <si>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</si>
  <si>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</si>
  <si>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</si>
  <si>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</si>
  <si>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</si>
  <si>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</si>
  <si>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</si>
  <si>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</si>
  <si>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</si>
  <si>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</si>
  <si>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</si>
  <si>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</si>
  <si>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</si>
  <si>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</si>
  <si>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</si>
  <si>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</si>
  <si>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</si>
  <si>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</si>
  <si>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</si>
  <si>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</si>
  <si>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</si>
  <si>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</si>
  <si>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</si>
  <si>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</si>
  <si>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</si>
  <si>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</si>
  <si>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</si>
  <si>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</si>
  <si>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</si>
  <si>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</si>
  <si>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</si>
  <si>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</si>
  <si>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</si>
  <si>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</si>
  <si>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</si>
  <si>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</si>
  <si>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</si>
  <si>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</si>
  <si>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</si>
  <si>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</si>
  <si>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</si>
  <si>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</si>
  <si>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</si>
  <si>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</si>
  <si>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</si>
  <si>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</si>
  <si>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</si>
  <si>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</si>
  <si>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</si>
  <si>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</si>
  <si>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</si>
  <si>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</si>
  <si>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</si>
  <si>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</si>
  <si>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</si>
  <si>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</si>
  <si>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</si>
  <si>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</si>
  <si>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</si>
  <si>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</si>
  <si>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</si>
  <si>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</si>
  <si>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</si>
  <si>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</si>
  <si>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</si>
  <si>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</si>
  <si>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</si>
  <si>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</si>
  <si>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</si>
  <si>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</si>
  <si>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</si>
  <si>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</si>
  <si>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</si>
  <si>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</si>
  <si>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</si>
  <si>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</si>
  <si>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</si>
  <si>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</si>
  <si>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</si>
  <si>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</si>
  <si>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</si>
  <si>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</si>
  <si>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</si>
  <si>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</si>
  <si>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</si>
  <si>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</si>
  <si>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</si>
  <si>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</si>
  <si>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</si>
  <si>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</si>
  <si>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</si>
  <si>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</si>
  <si>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</si>
  <si>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</si>
  <si>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</si>
  <si>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</si>
  <si>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</si>
  <si>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</si>
  <si>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</si>
  <si>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</si>
  <si>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</si>
  <si>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</si>
  <si>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</si>
  <si>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</si>
  <si>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</si>
  <si>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</si>
  <si>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</si>
  <si>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</si>
  <si>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</si>
  <si>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</si>
  <si>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</si>
  <si>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</si>
  <si>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</si>
  <si>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</si>
  <si>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</si>
  <si>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</si>
  <si>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</si>
  <si>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</si>
  <si>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</si>
  <si>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</si>
  <si>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</si>
  <si>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</si>
  <si>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</si>
  <si>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</si>
  <si>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</si>
  <si>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</si>
  <si>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</si>
  <si>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</si>
  <si>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</si>
  <si>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</si>
  <si>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</si>
  <si>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</si>
  <si>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</si>
  <si>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</si>
  <si>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</si>
  <si>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</si>
  <si>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</si>
  <si>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</si>
  <si>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</si>
  <si>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</si>
  <si>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</si>
  <si>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</si>
  <si>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</si>
  <si>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</si>
  <si>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</si>
  <si>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</si>
  <si>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</si>
  <si>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</si>
  <si>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</si>
  <si>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</si>
  <si>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</si>
  <si>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</si>
  <si>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</si>
  <si>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</si>
  <si>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</si>
  <si>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</si>
  <si>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</si>
  <si>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</si>
  <si>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</si>
  <si>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</si>
  <si>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</si>
  <si>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</si>
  <si>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</si>
  <si>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</si>
  <si>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</si>
  <si>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</si>
  <si>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</si>
  <si>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</si>
  <si>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</si>
  <si>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</si>
  <si>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</si>
  <si>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</si>
  <si>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</si>
  <si>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</si>
  <si>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</si>
  <si>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</si>
  <si>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</si>
  <si>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</si>
  <si>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</si>
  <si>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</si>
  <si>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</si>
  <si>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</si>
  <si>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</si>
  <si>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</si>
  <si>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</si>
  <si>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</si>
  <si>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</si>
  <si>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</si>
  <si>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</si>
  <si>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</si>
  <si>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</si>
  <si>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</si>
  <si>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</si>
  <si>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</si>
  <si>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</si>
  <si>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</si>
  <si>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</si>
  <si>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</si>
  <si>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</si>
  <si>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</si>
  <si>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</si>
  <si>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</si>
  <si>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</si>
  <si>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</si>
  <si>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</si>
  <si>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</si>
  <si>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</si>
  <si>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</si>
  <si>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</si>
  <si>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</si>
  <si>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</si>
  <si>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</si>
  <si>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</si>
  <si>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</si>
  <si>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</si>
  <si>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</si>
  <si>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</si>
  <si>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</si>
  <si>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</si>
  <si>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</si>
  <si>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</si>
  <si>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</si>
  <si>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</si>
  <si>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</si>
  <si>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</si>
  <si>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</si>
  <si>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</si>
  <si>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</si>
  <si>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</si>
  <si>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</si>
  <si>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</si>
  <si>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</si>
  <si>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</si>
  <si>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</si>
  <si>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</si>
  <si>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</si>
  <si>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</si>
  <si>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</si>
  <si>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</si>
  <si>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</si>
  <si>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</si>
  <si>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</si>
  <si>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</si>
  <si>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</si>
  <si>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</si>
  <si>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</si>
  <si>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</si>
  <si>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</si>
  <si>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</si>
  <si>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</si>
  <si>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</si>
  <si>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</si>
  <si>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</si>
  <si>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</si>
  <si>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</si>
  <si>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</si>
  <si>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</si>
  <si>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</si>
  <si>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</si>
  <si>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</si>
  <si>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</si>
  <si>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</si>
  <si>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</si>
  <si>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</si>
  <si>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</si>
  <si>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</si>
  <si>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</si>
  <si>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</si>
  <si>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</si>
  <si>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</si>
  <si>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</si>
  <si>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</si>
  <si>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</si>
  <si>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</si>
  <si>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</si>
  <si>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</si>
  <si>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</si>
  <si>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</si>
  <si>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</si>
  <si>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</si>
  <si>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</si>
  <si>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</si>
  <si>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</si>
  <si>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</si>
  <si>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</si>
  <si>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</si>
  <si>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</si>
  <si>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</si>
  <si>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</si>
  <si>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</si>
  <si>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</si>
  <si>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</si>
  <si>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</si>
  <si>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</si>
  <si>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</si>
  <si>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</si>
  <si>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</si>
  <si>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</si>
  <si>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</si>
  <si>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</si>
  <si>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</si>
  <si>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</si>
  <si>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</si>
  <si>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</si>
  <si>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</si>
  <si>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</si>
  <si>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</si>
  <si>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</si>
  <si>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</si>
  <si>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</si>
  <si>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</si>
  <si>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</si>
  <si>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</si>
  <si>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</si>
  <si>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</si>
  <si>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</si>
  <si>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</si>
  <si>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</si>
  <si>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</si>
  <si>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</si>
  <si>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</si>
  <si>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</si>
  <si>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</si>
  <si>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</si>
  <si>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</si>
  <si>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</si>
  <si>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</si>
  <si>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</si>
  <si>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</si>
  <si>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</si>
  <si>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</si>
  <si>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</si>
  <si>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</si>
  <si>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</si>
  <si>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</si>
  <si>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</si>
  <si>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</si>
  <si>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</si>
  <si>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</si>
  <si>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</si>
  <si>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</si>
  <si>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</si>
  <si>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</si>
  <si>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</si>
  <si>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</si>
  <si>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</si>
  <si>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</si>
  <si>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</si>
  <si>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</si>
  <si>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</si>
  <si>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</si>
  <si>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</si>
  <si>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</si>
  <si>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</si>
  <si>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</si>
  <si>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</si>
  <si>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</si>
  <si>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</si>
  <si>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</si>
  <si>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</si>
  <si>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</si>
  <si>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</si>
  <si>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</si>
  <si>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</si>
  <si>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</si>
  <si>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</si>
  <si>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</si>
  <si>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</si>
  <si>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</si>
  <si>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</si>
  <si>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</si>
  <si>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</si>
  <si>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</si>
  <si>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</si>
  <si>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</si>
  <si>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</si>
  <si>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</si>
  <si>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</si>
  <si>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</si>
  <si>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</si>
  <si>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</si>
  <si>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</si>
  <si>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</si>
  <si>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</si>
  <si>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</si>
  <si>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</si>
  <si>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</si>
  <si>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</si>
  <si>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</si>
  <si>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</si>
  <si>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</si>
  <si>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</si>
  <si>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</si>
  <si>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</si>
  <si>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</si>
  <si>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</si>
  <si>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</si>
  <si>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</si>
  <si>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</si>
  <si>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</si>
  <si>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</si>
  <si>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</si>
  <si>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</si>
  <si>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</si>
  <si>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</si>
  <si>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</si>
  <si>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</si>
  <si>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</si>
  <si>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</si>
  <si>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</si>
  <si>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</si>
  <si>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</si>
  <si>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</si>
  <si>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</si>
  <si>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</si>
  <si>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</si>
  <si>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</si>
  <si>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</si>
  <si>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</si>
  <si>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</si>
  <si>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</si>
  <si>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</si>
  <si>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</si>
  <si>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</si>
  <si>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</si>
  <si>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</si>
  <si>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</si>
  <si>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</si>
  <si>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</si>
  <si>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</si>
  <si>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</si>
  <si>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</si>
  <si>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</si>
  <si>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</si>
  <si>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</si>
  <si>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</si>
  <si>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</si>
  <si>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</si>
  <si>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</si>
  <si>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</si>
  <si>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</si>
  <si>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</si>
  <si>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</si>
  <si>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</si>
  <si>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</si>
  <si>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</si>
  <si>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</si>
  <si>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</si>
  <si>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</si>
  <si>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</si>
  <si>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</si>
  <si>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</si>
  <si>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</si>
  <si>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</si>
  <si>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</si>
  <si>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</si>
  <si>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</si>
  <si>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</si>
  <si>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</si>
  <si>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</si>
  <si>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</si>
  <si>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</si>
  <si>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</si>
  <si>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</si>
  <si>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</si>
  <si>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</si>
  <si>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</si>
  <si>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</si>
  <si>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</si>
  <si>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</si>
  <si>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</si>
  <si>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</si>
  <si>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</si>
  <si>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</si>
  <si>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</si>
  <si>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</si>
  <si>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</si>
  <si>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</si>
  <si>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</si>
  <si>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</si>
  <si>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</si>
  <si>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</si>
  <si>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</si>
  <si>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</si>
  <si>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</si>
  <si>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</si>
  <si>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</si>
  <si>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</si>
  <si>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</si>
  <si>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</si>
  <si>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</si>
  <si>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</si>
  <si>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</si>
  <si>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</si>
  <si>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</si>
  <si>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</si>
  <si>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</si>
  <si>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</si>
  <si>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</si>
  <si>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</si>
  <si>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</si>
  <si>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</si>
  <si>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</si>
  <si>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</si>
  <si>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</si>
  <si>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</si>
  <si>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</si>
  <si>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</si>
  <si>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</si>
  <si>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</si>
  <si>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</si>
  <si>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</si>
  <si>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</si>
  <si>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</si>
  <si>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</si>
  <si>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</si>
  <si>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</si>
  <si>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</si>
  <si>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</si>
  <si>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</si>
  <si>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</si>
  <si>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</si>
  <si>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</si>
  <si>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</si>
  <si>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</si>
  <si>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</si>
  <si>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</si>
  <si>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</si>
  <si>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</si>
  <si>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</si>
  <si>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</si>
  <si>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</si>
  <si>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</si>
  <si>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</si>
  <si>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</si>
  <si>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</si>
  <si>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</si>
  <si>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</si>
  <si>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</si>
  <si>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</si>
  <si>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</si>
  <si>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</si>
  <si>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</si>
  <si>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</si>
  <si>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</si>
  <si>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</si>
  <si>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</si>
  <si>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</si>
  <si>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</si>
  <si>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</si>
  <si>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</si>
  <si>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</si>
  <si>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</si>
  <si>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</si>
  <si>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</si>
  <si>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</si>
  <si>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</si>
  <si>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</si>
  <si>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</si>
  <si>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</si>
  <si>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</si>
  <si>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</si>
  <si>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</si>
  <si>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</si>
  <si>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</si>
  <si>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</si>
  <si>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</si>
  <si>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</si>
  <si>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</si>
  <si>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</si>
  <si>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</si>
  <si>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</si>
  <si>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</si>
  <si>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</si>
  <si>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</si>
  <si>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</si>
  <si>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</si>
  <si>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</si>
  <si>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</si>
  <si>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</si>
  <si>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</si>
  <si>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</si>
  <si>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</si>
  <si>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</si>
  <si>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</si>
  <si>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</si>
  <si>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</si>
  <si>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</si>
  <si>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</si>
  <si>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</si>
  <si>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</si>
  <si>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</si>
  <si>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</si>
  <si>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</si>
  <si>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</si>
  <si>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</si>
  <si>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</si>
  <si>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</si>
  <si>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</si>
  <si>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</si>
  <si>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</si>
  <si>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</si>
  <si>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</si>
  <si>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</si>
  <si>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</si>
  <si>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</si>
  <si>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</si>
  <si>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</si>
  <si>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</si>
  <si>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</si>
  <si>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</si>
  <si>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</si>
  <si>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</si>
  <si>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</si>
  <si>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</si>
  <si>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</si>
  <si>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</si>
  <si>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</si>
  <si>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</si>
  <si>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</si>
  <si>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</si>
  <si>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</si>
  <si>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</si>
  <si>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</si>
  <si>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</si>
  <si>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</si>
  <si>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</si>
  <si>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</si>
  <si>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</si>
  <si>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</si>
  <si>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</si>
  <si>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</si>
  <si>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</si>
  <si>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</si>
  <si>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</si>
  <si>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</si>
  <si>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</si>
  <si>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</si>
  <si>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</si>
  <si>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</si>
  <si>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</si>
  <si>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</si>
  <si>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</si>
  <si>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</si>
  <si>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</si>
  <si>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</si>
  <si>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</si>
  <si>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</si>
  <si>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</si>
  <si>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</si>
  <si>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</si>
  <si>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</si>
  <si>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</si>
  <si>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</si>
  <si>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</si>
  <si>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</si>
  <si>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</si>
  <si>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</si>
  <si>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</si>
  <si>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</si>
  <si>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</si>
  <si>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</si>
  <si>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</si>
  <si>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</si>
  <si>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</si>
  <si>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</si>
  <si>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</si>
  <si>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</si>
  <si>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</si>
  <si>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</si>
  <si>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</si>
  <si>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</si>
  <si>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</si>
  <si>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</si>
  <si>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</si>
  <si>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</si>
  <si>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</si>
  <si>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</si>
  <si>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</si>
  <si>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</si>
  <si>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</si>
  <si>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</si>
  <si>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</si>
  <si>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</si>
  <si>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</si>
  <si>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</si>
  <si>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</si>
  <si>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</si>
  <si>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</si>
  <si>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</si>
  <si>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</si>
  <si>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</si>
  <si>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</si>
  <si>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</si>
  <si>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</si>
  <si>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</si>
  <si>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</si>
  <si>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</si>
  <si>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</si>
  <si>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</si>
  <si>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</si>
  <si>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</si>
  <si>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</si>
  <si>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</si>
  <si>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</si>
  <si>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</si>
  <si>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</si>
  <si>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</si>
  <si>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</si>
  <si>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</si>
  <si>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</si>
  <si>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</si>
  <si>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</si>
  <si>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</si>
  <si>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</si>
  <si>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</si>
  <si>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</si>
  <si>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</si>
  <si>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</si>
  <si>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</si>
  <si>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</si>
  <si>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</si>
  <si>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</si>
  <si>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</si>
  <si>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</si>
  <si>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</si>
  <si>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</si>
  <si>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</si>
  <si>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</si>
  <si>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</si>
  <si>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</si>
  <si>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</si>
  <si>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</si>
  <si>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</si>
  <si>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</si>
  <si>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</si>
  <si>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</si>
  <si>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</si>
  <si>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</si>
  <si>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</si>
  <si>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</si>
  <si>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</si>
  <si>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</si>
  <si>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</si>
  <si>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</si>
  <si>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</si>
  <si>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</si>
  <si>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</si>
  <si>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</si>
  <si>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</si>
  <si>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</si>
  <si>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</si>
  <si>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</si>
  <si>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</si>
  <si>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</si>
  <si>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</si>
  <si>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</si>
  <si>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</si>
  <si>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</si>
  <si>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</si>
  <si>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</si>
  <si>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</si>
  <si>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</si>
  <si>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</si>
  <si>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</si>
  <si>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</si>
  <si>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</si>
  <si>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</si>
  <si>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</si>
  <si>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</si>
  <si>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</si>
  <si>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</si>
  <si>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</si>
  <si>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</si>
  <si>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</si>
  <si>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</si>
  <si>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</si>
  <si>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</si>
  <si>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</si>
  <si>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</si>
  <si>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</si>
  <si>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</si>
  <si>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</si>
  <si>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</si>
  <si>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</si>
  <si>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</si>
  <si>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</si>
  <si>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</si>
  <si>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</si>
  <si>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</si>
  <si>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</si>
  <si>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</si>
  <si>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</si>
  <si>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</si>
  <si>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</si>
  <si>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</si>
  <si>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</si>
  <si>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</si>
  <si>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</si>
  <si>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</si>
  <si>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</si>
  <si>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</si>
  <si>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</si>
  <si>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</si>
  <si>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</si>
  <si>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</si>
  <si>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</si>
  <si>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</si>
  <si>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</si>
  <si>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</si>
  <si>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</si>
  <si>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</si>
  <si>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</si>
  <si>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</si>
  <si>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</si>
  <si>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</si>
  <si>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</si>
  <si>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</si>
  <si>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</si>
  <si>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</si>
  <si>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</si>
  <si>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</si>
  <si>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</si>
  <si>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</si>
  <si>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</si>
  <si>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</si>
  <si>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</si>
  <si>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</si>
  <si>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</si>
  <si>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</si>
  <si>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</si>
  <si>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</si>
  <si>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</si>
  <si>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</si>
  <si>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</si>
  <si>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</si>
  <si>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</si>
  <si>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</si>
  <si>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</si>
  <si>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</si>
  <si>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</si>
  <si>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</si>
  <si>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</si>
  <si>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</si>
  <si>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</si>
  <si>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</si>
  <si>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</si>
  <si>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</si>
  <si>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</si>
  <si>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</si>
  <si>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</si>
  <si>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</si>
  <si>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</si>
  <si>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</si>
  <si>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</si>
  <si>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</si>
  <si>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</si>
  <si>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</si>
  <si>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</si>
  <si>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</si>
  <si>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</si>
  <si>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</si>
  <si>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</si>
  <si>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</si>
  <si>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</si>
  <si>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</si>
  <si>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</si>
  <si>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</si>
  <si>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</si>
  <si>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</si>
  <si>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</si>
  <si>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</si>
  <si>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</si>
  <si>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</si>
  <si>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</si>
  <si>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</si>
  <si>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</si>
  <si>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</si>
  <si>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</si>
  <si>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</si>
  <si>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</si>
  <si>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</si>
  <si>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</si>
  <si>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</si>
  <si>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</si>
  <si>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</si>
  <si>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</si>
  <si>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</si>
  <si>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</si>
  <si>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</si>
  <si>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</si>
  <si>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</si>
  <si>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</si>
  <si>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</si>
  <si>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</si>
  <si>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</si>
  <si>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</si>
  <si>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</si>
  <si>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</si>
  <si>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</si>
  <si>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</si>
  <si>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</si>
  <si>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</si>
  <si>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</si>
  <si>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</si>
  <si>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</si>
  <si>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</si>
  <si>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</si>
  <si>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</si>
  <si>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</si>
  <si>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</si>
  <si>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</si>
  <si>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</si>
  <si>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</si>
  <si>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</si>
  <si>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</si>
  <si>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</si>
  <si>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</si>
  <si>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</si>
  <si>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</si>
  <si>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</si>
  <si>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</si>
  <si>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</si>
  <si>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</si>
  <si>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</si>
  <si>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</si>
  <si>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</si>
  <si>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</si>
  <si>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</si>
  <si>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</si>
  <si>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</si>
  <si>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</si>
  <si>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</si>
  <si>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</si>
  <si>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</si>
  <si>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</si>
  <si>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</si>
  <si>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</si>
  <si>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</si>
  <si>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</si>
  <si>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</si>
  <si>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</si>
  <si>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</si>
  <si>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</si>
  <si>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</si>
  <si>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</si>
  <si>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</si>
  <si>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</si>
  <si>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</si>
  <si>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</si>
  <si>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</si>
  <si>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</si>
  <si>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</si>
  <si>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</si>
  <si>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</si>
  <si>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</si>
  <si>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</si>
  <si>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</si>
  <si>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</si>
  <si>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</si>
  <si>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</si>
  <si>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</si>
  <si>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</si>
  <si>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</si>
  <si>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</si>
  <si>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</si>
  <si>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</si>
  <si>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</si>
  <si>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</si>
  <si>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</si>
  <si>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</si>
  <si>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</si>
  <si>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</si>
  <si>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</si>
  <si>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</si>
  <si>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</si>
  <si>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</si>
  <si>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</si>
  <si>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</si>
  <si>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</si>
  <si>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</si>
  <si>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</si>
  <si>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</si>
  <si>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</si>
  <si>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</si>
  <si>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</si>
  <si>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</si>
  <si>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</si>
  <si>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</si>
  <si>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</si>
  <si>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</si>
  <si>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</si>
  <si>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</si>
  <si>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</si>
  <si>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</si>
  <si>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</si>
  <si>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</si>
  <si>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</si>
  <si>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</si>
  <si>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</si>
  <si>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</si>
  <si>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</si>
  <si>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</si>
  <si>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</si>
  <si>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</si>
  <si>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</si>
  <si>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</si>
  <si>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</si>
  <si>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</si>
  <si>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</si>
  <si>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</si>
  <si>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</si>
  <si>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</si>
  <si>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</si>
  <si>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</si>
  <si>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</si>
  <si>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</si>
  <si>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</si>
  <si>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</si>
  <si>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</si>
  <si>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</si>
  <si>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</si>
  <si>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</si>
  <si>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</si>
  <si>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</si>
  <si>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</si>
  <si>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</si>
  <si>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</si>
  <si>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</si>
  <si>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</si>
  <si>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</si>
  <si>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</si>
  <si>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</si>
  <si>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</si>
  <si>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</si>
  <si>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</si>
  <si>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</si>
  <si>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</si>
  <si>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</si>
  <si>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</si>
  <si>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</si>
  <si>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</si>
  <si>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</si>
  <si>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</si>
  <si>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</si>
  <si>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</si>
  <si>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</si>
  <si>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</si>
  <si>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</si>
  <si>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</si>
  <si>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</si>
  <si>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</si>
  <si>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</si>
  <si>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</si>
  <si>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</si>
  <si>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</si>
  <si>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</si>
  <si>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</si>
  <si>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</si>
  <si>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</si>
  <si>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</si>
  <si>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</si>
  <si>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</si>
  <si>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</si>
  <si>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</si>
  <si>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</si>
  <si>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</si>
  <si>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</si>
  <si>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</si>
  <si>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</si>
  <si>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</si>
  <si>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</si>
  <si>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</si>
  <si>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</si>
  <si>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</si>
  <si>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</si>
  <si>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</si>
  <si>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</si>
  <si>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</si>
  <si>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</si>
  <si>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</si>
  <si>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</si>
  <si>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</si>
  <si>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</si>
  <si>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</si>
  <si>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</si>
  <si>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</si>
  <si>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</si>
  <si>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</si>
  <si>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</si>
  <si>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</si>
  <si>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</si>
  <si>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</si>
  <si>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</si>
  <si>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</si>
  <si>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</si>
  <si>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</si>
  <si>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</si>
  <si>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</si>
  <si>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</si>
  <si>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</si>
  <si>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</si>
  <si>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</si>
  <si>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</si>
  <si>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</si>
  <si>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</si>
  <si>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</si>
  <si>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</si>
  <si>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</si>
  <si>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</si>
  <si>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</si>
  <si>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</si>
  <si>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</si>
  <si>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</si>
  <si>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</si>
  <si>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</si>
  <si>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</si>
  <si>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</si>
  <si>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</si>
  <si>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</si>
  <si>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</si>
  <si>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</si>
  <si>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</si>
  <si>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</si>
  <si>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</si>
  <si>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</si>
  <si>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</si>
  <si>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</si>
  <si>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</si>
  <si>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</si>
  <si>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</si>
  <si>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</si>
  <si>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</si>
  <si>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</si>
  <si>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</si>
  <si>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</si>
  <si>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</si>
  <si>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</si>
  <si>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</si>
  <si>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</si>
  <si>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</si>
  <si>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</si>
  <si>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</si>
  <si>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</si>
  <si>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</si>
  <si>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</si>
  <si>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</si>
  <si>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</si>
  <si>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</si>
  <si>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</si>
  <si>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</si>
  <si>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</si>
  <si>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</si>
  <si>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</si>
  <si>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</si>
  <si>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</si>
  <si>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</si>
  <si>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</si>
  <si>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</si>
  <si>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</si>
  <si>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</si>
  <si>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</si>
  <si>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</si>
  <si>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</si>
  <si>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</si>
  <si>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</si>
  <si>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</si>
  <si>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</si>
  <si>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</si>
  <si>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</si>
  <si>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</si>
  <si>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</si>
  <si>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</si>
  <si>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</si>
  <si>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</si>
  <si>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</si>
  <si>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</si>
  <si>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</si>
  <si>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</si>
  <si>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</si>
  <si>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</si>
  <si>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</si>
  <si>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</si>
  <si>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</si>
  <si>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</si>
  <si>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</si>
  <si>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</si>
  <si>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</si>
  <si>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</si>
  <si>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</si>
  <si>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</si>
  <si>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</si>
  <si>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</si>
  <si>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</si>
  <si>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</si>
  <si>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</si>
  <si>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</si>
  <si>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</si>
  <si>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</si>
  <si>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</si>
  <si>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</si>
  <si>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</si>
  <si>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</si>
  <si>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</si>
  <si>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</si>
  <si>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</si>
  <si>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</si>
  <si>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</si>
  <si>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</si>
  <si>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</si>
  <si>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</si>
  <si>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</si>
  <si>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</si>
  <si>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</si>
  <si>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</si>
  <si>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</si>
  <si>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</si>
  <si>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</si>
  <si>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</si>
  <si>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</si>
  <si>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</si>
  <si>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</si>
  <si>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</si>
  <si>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</si>
  <si>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</si>
  <si>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</si>
  <si>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</si>
  <si>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</si>
  <si>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</si>
  <si>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</si>
  <si>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</si>
  <si>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</si>
  <si>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</si>
  <si>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</si>
  <si>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</si>
  <si>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</si>
  <si>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</si>
  <si>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</si>
  <si>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</si>
  <si>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</si>
  <si>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</si>
  <si>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</si>
  <si>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</si>
  <si>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</si>
  <si>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</si>
  <si>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</si>
  <si>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</si>
  <si>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</si>
  <si>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</si>
  <si>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</si>
  <si>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</si>
  <si>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</si>
  <si>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</si>
  <si>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</si>
  <si>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</si>
  <si>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</si>
  <si>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</si>
  <si>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</si>
  <si>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</si>
  <si>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</si>
  <si>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</si>
  <si>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</si>
  <si>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</si>
  <si>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</si>
  <si>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</si>
  <si>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</si>
  <si>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</si>
  <si>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</si>
  <si>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</si>
  <si>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</si>
  <si>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</si>
  <si>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</si>
  <si>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</si>
  <si>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</si>
  <si>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</si>
  <si>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</si>
  <si>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</si>
  <si>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</si>
  <si>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</si>
  <si>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</si>
  <si>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</si>
  <si>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</si>
  <si>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</si>
  <si>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</si>
  <si>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</si>
  <si>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</si>
  <si>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</si>
  <si>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</si>
  <si>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</si>
  <si>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</si>
  <si>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</si>
  <si>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</si>
  <si>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</si>
  <si>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</si>
  <si>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</si>
  <si>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</si>
  <si>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</si>
  <si>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</si>
  <si>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</si>
  <si>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</si>
  <si>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</si>
  <si>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</si>
  <si>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</si>
  <si>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</si>
  <si>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</si>
  <si>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</si>
  <si>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</si>
  <si>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</si>
  <si>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</si>
  <si>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</si>
  <si>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</si>
  <si>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</si>
  <si>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</si>
  <si>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</si>
  <si>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</si>
  <si>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</si>
  <si>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</si>
  <si>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</si>
  <si>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</si>
  <si>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</si>
  <si>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</si>
  <si>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</si>
  <si>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</si>
  <si>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</si>
  <si>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</si>
  <si>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</si>
  <si>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</si>
  <si>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</si>
  <si>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</si>
  <si>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</si>
  <si>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</si>
  <si>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</si>
  <si>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</si>
  <si>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</si>
  <si>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</si>
  <si>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</si>
  <si>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</si>
  <si>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</si>
  <si>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</si>
  <si>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</si>
  <si>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</si>
  <si>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</si>
  <si>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</si>
  <si>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</si>
  <si>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</si>
  <si>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</si>
  <si>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</si>
  <si>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</si>
  <si>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</si>
  <si>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</si>
  <si>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</si>
  <si>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</si>
  <si>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</si>
  <si>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</si>
  <si>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</si>
  <si>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</si>
  <si>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</si>
  <si>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</si>
  <si>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</si>
  <si>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</si>
  <si>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</si>
  <si>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</si>
  <si>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</si>
  <si>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</si>
  <si>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</si>
  <si>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</si>
  <si>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</si>
  <si>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</si>
  <si>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</si>
  <si>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</si>
  <si>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</si>
  <si>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</si>
  <si>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</si>
  <si>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</si>
  <si>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</si>
  <si>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</si>
  <si>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</si>
  <si>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</si>
  <si>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</si>
  <si>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</si>
  <si>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</si>
  <si>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</si>
  <si>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</si>
  <si>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</si>
  <si>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</si>
  <si>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</si>
  <si>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</si>
  <si>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</si>
  <si>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</si>
  <si>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</si>
  <si>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</si>
  <si>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</si>
  <si>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</si>
  <si>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</si>
  <si>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</si>
  <si>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</si>
  <si>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</si>
  <si>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</si>
  <si>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</si>
  <si>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</si>
  <si>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</si>
  <si>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</si>
  <si>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</si>
  <si>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</si>
  <si>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</si>
  <si>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</si>
  <si>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</si>
  <si>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</si>
  <si>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</si>
  <si>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</si>
  <si>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</si>
  <si>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</si>
  <si>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</si>
  <si>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</si>
  <si>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</si>
  <si>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</si>
  <si>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</si>
  <si>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</si>
  <si>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</si>
  <si>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</si>
  <si>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</si>
  <si>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</si>
  <si>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</si>
  <si>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</si>
  <si>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</si>
  <si>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</si>
  <si>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</si>
  <si>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</si>
  <si>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</si>
  <si>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</si>
  <si>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</si>
  <si>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</si>
  <si>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</si>
  <si>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</si>
  <si>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</si>
  <si>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</si>
  <si>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</si>
  <si>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</si>
  <si>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</si>
  <si>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</si>
  <si>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</si>
  <si>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</si>
  <si>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</si>
  <si>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</si>
  <si>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</si>
  <si>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</si>
  <si>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</si>
  <si>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</si>
  <si>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</si>
  <si>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</si>
  <si>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</si>
  <si>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</si>
  <si>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</si>
  <si>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</si>
  <si>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</si>
  <si>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</si>
  <si>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</si>
  <si>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</si>
  <si>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</si>
  <si>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</si>
  <si>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</si>
  <si>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</si>
  <si>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</si>
  <si>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</si>
  <si>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</si>
  <si>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</si>
  <si>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</si>
  <si>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</si>
  <si>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</si>
  <si>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</si>
  <si>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</si>
  <si>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</si>
  <si>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</si>
  <si>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</si>
  <si>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</si>
  <si>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</si>
  <si>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</si>
  <si>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</si>
  <si>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</si>
  <si>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</si>
  <si>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</si>
  <si>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</si>
  <si>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</si>
  <si>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</si>
  <si>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</si>
  <si>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</si>
  <si>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</si>
  <si>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</si>
  <si>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</si>
  <si>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</si>
  <si>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</si>
  <si>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</si>
  <si>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</si>
  <si>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</si>
  <si>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</si>
  <si>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</si>
  <si>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</si>
  <si>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</si>
  <si>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</si>
  <si>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</si>
  <si>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</si>
  <si>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</si>
  <si>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</si>
  <si>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</si>
  <si>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</si>
  <si>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</si>
  <si>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</si>
  <si>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</si>
  <si>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</si>
  <si>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</si>
  <si>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</si>
  <si>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</si>
  <si>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</si>
  <si>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</si>
  <si>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</si>
  <si>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</si>
  <si>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</si>
  <si>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</si>
  <si>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</si>
  <si>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</si>
  <si>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</si>
  <si>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</si>
  <si>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</si>
  <si>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</si>
  <si>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</si>
  <si>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</si>
  <si>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</si>
  <si>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</si>
  <si>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</si>
  <si>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</si>
  <si>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</si>
  <si>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</si>
  <si>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</si>
  <si>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</si>
  <si>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</si>
  <si>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</si>
  <si>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</si>
  <si>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</si>
  <si>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</si>
  <si>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</si>
  <si>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</si>
  <si>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</si>
  <si>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</si>
  <si>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</si>
  <si>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</si>
  <si>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</si>
  <si>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</si>
  <si>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</si>
  <si>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</si>
  <si>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</si>
  <si>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</si>
  <si>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</si>
  <si>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</si>
  <si>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</si>
  <si>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</si>
  <si>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</si>
  <si>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</si>
  <si>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</si>
  <si>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</si>
  <si>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</si>
  <si>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</si>
  <si>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</si>
  <si>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</si>
  <si>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</si>
  <si>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</si>
  <si>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</si>
  <si>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</si>
  <si>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</si>
  <si>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</si>
  <si>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</si>
  <si>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</si>
  <si>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</si>
  <si>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</si>
  <si>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</si>
  <si>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</si>
  <si>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</si>
  <si>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</si>
  <si>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</si>
  <si>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</si>
  <si>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</si>
  <si>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</si>
  <si>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</si>
  <si>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</si>
  <si>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</si>
  <si>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</si>
  <si>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</si>
  <si>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</si>
  <si>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</si>
  <si>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</si>
  <si>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</si>
  <si>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</si>
  <si>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</si>
  <si>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</si>
  <si>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</si>
  <si>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</si>
  <si>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</si>
  <si>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</si>
  <si>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</si>
  <si>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</si>
  <si>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</si>
  <si>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</si>
  <si>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</si>
  <si>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</si>
  <si>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</si>
  <si>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</si>
  <si>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</si>
  <si>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</si>
  <si>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</si>
  <si>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</si>
  <si>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</si>
  <si>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</si>
  <si>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</si>
  <si>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</si>
  <si>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</si>
  <si>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</si>
  <si>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</si>
  <si>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</si>
  <si>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</si>
  <si>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</si>
  <si>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</si>
  <si>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</si>
  <si>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</si>
  <si>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</si>
  <si>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</si>
  <si>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</si>
  <si>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</si>
  <si>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</si>
  <si>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</si>
  <si>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</si>
  <si>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</si>
  <si>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</si>
  <si>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</si>
  <si>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</si>
  <si>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</si>
  <si>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</si>
  <si>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</si>
  <si>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</si>
  <si>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</si>
  <si>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</si>
  <si>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</si>
  <si>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</si>
  <si>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</si>
  <si>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</si>
  <si>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</si>
  <si>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</si>
  <si>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</si>
  <si>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</si>
  <si>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</si>
  <si>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</si>
  <si>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</si>
  <si>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</si>
  <si>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</si>
  <si>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</si>
  <si>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</si>
  <si>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</si>
  <si>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</si>
  <si>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</si>
  <si>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</si>
  <si>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</si>
  <si>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</si>
  <si>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</si>
  <si>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</si>
  <si>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</si>
  <si>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</si>
  <si>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</si>
  <si>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</si>
  <si>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</si>
  <si>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</si>
  <si>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</si>
  <si>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</si>
  <si>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</si>
  <si>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</si>
  <si>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</si>
  <si>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</si>
  <si>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</si>
  <si>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</si>
  <si>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</si>
  <si>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</si>
  <si>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</si>
  <si>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</si>
  <si>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</si>
  <si>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</si>
  <si>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</si>
  <si>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</si>
  <si>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</si>
  <si>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</si>
  <si>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</si>
  <si>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</si>
  <si>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</si>
  <si>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</si>
  <si>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</si>
  <si>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</si>
  <si>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</si>
  <si>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</si>
  <si>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</si>
  <si>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</si>
  <si>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</si>
  <si>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</si>
  <si>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</si>
  <si>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</si>
  <si>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</si>
  <si>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</si>
  <si>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</si>
  <si>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</si>
  <si>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</si>
  <si>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</si>
  <si>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</si>
  <si>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</si>
  <si>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</si>
  <si>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</si>
  <si>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</si>
  <si>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</si>
  <si>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</si>
  <si>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</si>
  <si>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</si>
  <si>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</si>
  <si>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</si>
  <si>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</si>
  <si>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</si>
  <si>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</si>
  <si>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</si>
  <si>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</si>
  <si>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</si>
  <si>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</si>
  <si>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</si>
  <si>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</si>
  <si>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</si>
  <si>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</si>
  <si>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</si>
  <si>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</si>
  <si>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</si>
  <si>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</si>
  <si>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</si>
  <si>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</si>
  <si>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</si>
  <si>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</si>
  <si>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</si>
  <si>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</si>
  <si>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</si>
  <si>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</si>
  <si>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</si>
  <si>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</si>
  <si>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</si>
  <si>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</si>
  <si>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</si>
  <si>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</si>
  <si>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</si>
  <si>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</si>
  <si>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</si>
  <si>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</si>
  <si>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</si>
  <si>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</si>
  <si>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</si>
  <si>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</si>
  <si>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</si>
  <si>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</si>
  <si>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</si>
  <si>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</si>
  <si>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</si>
  <si>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</si>
  <si>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</si>
  <si>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</si>
  <si>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</si>
  <si>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</si>
  <si>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</si>
  <si>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</si>
  <si>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</si>
  <si>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</si>
  <si>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</si>
  <si>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</si>
  <si>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</si>
  <si>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</si>
  <si>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</si>
  <si>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</si>
  <si>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</si>
  <si>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</si>
  <si>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</si>
  <si>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</si>
  <si>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</si>
  <si>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</si>
  <si>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</si>
  <si>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</si>
  <si>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</si>
  <si>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</si>
  <si>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</si>
  <si>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</si>
  <si>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</si>
  <si>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</si>
  <si>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</si>
  <si>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</si>
  <si>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</si>
  <si>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</si>
  <si>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</si>
  <si>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</si>
  <si>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</si>
  <si>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</si>
  <si>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</si>
  <si>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</si>
  <si>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</si>
  <si>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</si>
  <si>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</si>
  <si>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</si>
  <si>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</si>
  <si>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</si>
  <si>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</si>
  <si>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</si>
  <si>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</si>
  <si>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</si>
  <si>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</si>
  <si>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</si>
  <si>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</si>
  <si>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</si>
  <si>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</si>
  <si>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</si>
  <si>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</si>
  <si>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</si>
  <si>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</si>
  <si>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</si>
  <si>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</si>
  <si>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</si>
  <si>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</si>
  <si>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</si>
  <si>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</si>
  <si>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</si>
  <si>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</si>
  <si>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</si>
  <si>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</si>
  <si>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</si>
  <si>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</si>
  <si>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</si>
  <si>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</si>
  <si>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</si>
  <si>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</si>
  <si>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</si>
  <si>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</si>
  <si>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</si>
  <si>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</si>
  <si>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</si>
  <si>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</si>
  <si>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</si>
  <si>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</si>
  <si>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</si>
  <si>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</si>
  <si>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</si>
  <si>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</si>
  <si>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</si>
  <si>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</si>
  <si>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</si>
  <si>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</si>
  <si>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</si>
  <si>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</si>
  <si>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</si>
  <si>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</si>
  <si>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</si>
  <si>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</si>
  <si>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</si>
  <si>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</si>
  <si>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</si>
  <si>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</si>
  <si>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</si>
  <si>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</si>
  <si>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</si>
  <si>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</si>
  <si>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</si>
  <si>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</si>
  <si>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</si>
  <si>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</si>
  <si>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</si>
  <si>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</si>
  <si>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</si>
  <si>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</si>
  <si>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</si>
  <si>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</si>
  <si>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</si>
  <si>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</si>
  <si>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</si>
  <si>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</si>
  <si>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</si>
  <si>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</si>
  <si>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</si>
  <si>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</si>
  <si>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</si>
  <si>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</si>
  <si>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</si>
  <si>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</si>
  <si>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</si>
  <si>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</si>
  <si>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</si>
  <si>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</si>
  <si>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</si>
  <si>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</si>
  <si>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</si>
  <si>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</si>
  <si>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</si>
  <si>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</si>
  <si>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</si>
  <si>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</si>
  <si>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</si>
  <si>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</si>
  <si>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</si>
  <si>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</si>
  <si>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</si>
  <si>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</si>
  <si>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</si>
  <si>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</si>
  <si>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</si>
  <si>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</si>
  <si>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</si>
  <si>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</si>
  <si>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</si>
  <si>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</si>
  <si>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</si>
  <si>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</si>
  <si>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</si>
  <si>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</si>
  <si>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</si>
  <si>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</si>
  <si>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</si>
  <si>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</si>
  <si>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</si>
  <si>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</si>
  <si>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</si>
  <si>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</si>
  <si>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</si>
  <si>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</si>
  <si>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</si>
  <si>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</si>
  <si>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</si>
  <si>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</si>
  <si>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</si>
  <si>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</si>
  <si>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</si>
  <si>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</si>
  <si>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</si>
  <si>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</si>
  <si>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</si>
  <si>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</si>
  <si>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</si>
  <si>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</si>
  <si>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</si>
  <si>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</si>
  <si>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</si>
  <si>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</si>
  <si>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</si>
  <si>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</si>
  <si>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</si>
  <si>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</si>
  <si>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</si>
  <si>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</si>
  <si>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</si>
  <si>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</si>
  <si>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</si>
  <si>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</si>
  <si>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</si>
  <si>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</si>
  <si>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</si>
  <si>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</si>
  <si>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</si>
  <si>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</si>
  <si>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</si>
  <si>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</si>
  <si>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</si>
  <si>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</si>
  <si>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</si>
  <si>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</si>
  <si>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</si>
  <si>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</si>
  <si>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</si>
  <si>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</si>
  <si>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</si>
  <si>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</si>
  <si>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</si>
  <si>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</si>
  <si>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</si>
  <si>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</si>
  <si>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</si>
  <si>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</si>
  <si>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</si>
  <si>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</si>
  <si>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</si>
  <si>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</si>
  <si>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</si>
  <si>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</si>
  <si>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</si>
  <si>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</si>
  <si>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</si>
  <si>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</si>
  <si>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</si>
  <si>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</si>
  <si>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</si>
  <si>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</si>
  <si>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</si>
  <si>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</si>
  <si>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</si>
  <si>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</si>
  <si>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</si>
  <si>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</si>
  <si>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</si>
  <si>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</si>
  <si>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</si>
  <si>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</si>
  <si>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</si>
  <si>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</si>
  <si>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</si>
  <si>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</si>
  <si>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</si>
  <si>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</si>
  <si>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</si>
  <si>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</si>
  <si>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</si>
  <si>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</si>
  <si>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</si>
  <si>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</si>
  <si>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</si>
  <si>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</si>
  <si>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</si>
  <si>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</si>
  <si>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</si>
  <si>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</si>
  <si>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</si>
  <si>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</si>
  <si>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</si>
  <si>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</si>
  <si>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</si>
  <si>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</si>
  <si>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</si>
  <si>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</si>
  <si>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</si>
  <si>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</si>
  <si>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</si>
  <si>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</si>
  <si>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</si>
  <si>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</si>
  <si>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</si>
  <si>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</si>
  <si>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</si>
  <si>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</si>
  <si>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</si>
  <si>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</si>
  <si>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</si>
  <si>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</si>
  <si>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</si>
  <si>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</si>
  <si>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</si>
  <si>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</si>
  <si>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</si>
  <si>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</si>
  <si>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</si>
  <si>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</si>
  <si>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</si>
  <si>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</si>
  <si>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</si>
  <si>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</si>
  <si>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</si>
  <si>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</si>
  <si>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</si>
  <si>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</si>
  <si>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</si>
  <si>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</si>
  <si>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</si>
  <si>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</si>
  <si>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</si>
  <si>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</si>
  <si>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</si>
  <si>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</si>
  <si>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</si>
  <si>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</si>
  <si>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</si>
  <si>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</si>
  <si>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</si>
  <si>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</si>
  <si>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</si>
  <si>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</si>
  <si>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</si>
  <si>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</si>
  <si>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</si>
  <si>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</si>
  <si>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</si>
  <si>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</si>
  <si>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</si>
  <si>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</si>
  <si>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</si>
  <si>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</si>
  <si>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</si>
  <si>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</si>
  <si>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</si>
  <si>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</si>
  <si>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</si>
  <si>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</si>
  <si>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</si>
  <si>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</si>
  <si>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</si>
  <si>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</si>
  <si>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</si>
  <si>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</si>
  <si>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</si>
  <si>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</si>
  <si>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</si>
  <si>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</si>
  <si>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</si>
  <si>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</si>
  <si>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</si>
  <si>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</si>
  <si>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</si>
  <si>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</si>
  <si>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</si>
  <si>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</si>
  <si>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</si>
  <si>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</si>
  <si>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</si>
  <si>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</si>
  <si>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</si>
  <si>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</si>
  <si>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</si>
  <si>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</si>
  <si>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</si>
  <si>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</si>
  <si>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</si>
  <si>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</si>
  <si>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</si>
  <si>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</si>
  <si>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</si>
  <si>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</si>
  <si>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</si>
  <si>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</si>
  <si>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</si>
  <si>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</si>
  <si>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</si>
  <si>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</si>
  <si>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</si>
  <si>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</si>
  <si>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</si>
  <si>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</si>
  <si>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</si>
  <si>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</si>
  <si>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</si>
  <si>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</si>
  <si>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</si>
  <si>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</si>
  <si>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</si>
  <si>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</si>
  <si>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</si>
  <si>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</si>
  <si>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</si>
  <si>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</si>
  <si>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</si>
  <si>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</si>
  <si>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</si>
  <si>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</si>
  <si>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</si>
  <si>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</si>
  <si>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</si>
  <si>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</si>
  <si>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</si>
  <si>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</si>
  <si>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</si>
  <si>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</si>
  <si>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</si>
  <si>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</si>
  <si>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</si>
  <si>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</si>
  <si>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</si>
  <si>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</si>
  <si>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</si>
  <si>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</si>
  <si>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</si>
  <si>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</si>
  <si>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</si>
  <si>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</si>
  <si>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</si>
  <si>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</si>
  <si>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</si>
  <si>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</si>
  <si>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</si>
  <si>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</si>
  <si>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</si>
  <si>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</si>
  <si>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</si>
  <si>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</si>
  <si>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</si>
  <si>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</si>
  <si>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</si>
  <si>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</si>
  <si>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</si>
  <si>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</si>
  <si>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</si>
  <si>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</si>
  <si>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</si>
  <si>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</si>
  <si>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</si>
  <si>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</si>
  <si>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</si>
  <si>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</si>
  <si>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</si>
  <si>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</si>
  <si>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</si>
  <si>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</si>
  <si>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</si>
  <si>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</si>
  <si>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</si>
  <si>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</si>
  <si>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</si>
  <si>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</si>
  <si>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</si>
  <si>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</si>
  <si>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</si>
  <si>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</si>
  <si>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</si>
  <si>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</si>
  <si>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</si>
  <si>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</si>
  <si>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</si>
  <si>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</si>
  <si>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</si>
  <si>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</si>
  <si>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</si>
  <si>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</si>
  <si>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</si>
  <si>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</si>
  <si>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</si>
  <si>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</si>
  <si>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</si>
  <si>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</si>
  <si>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</si>
  <si>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</si>
  <si>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</si>
  <si>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</si>
  <si>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</si>
  <si>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</si>
  <si>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</si>
  <si>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</si>
  <si>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</si>
  <si>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</si>
  <si>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</si>
  <si>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</si>
  <si>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</si>
  <si>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</si>
  <si>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</si>
  <si>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</si>
  <si>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</si>
  <si>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</si>
  <si>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</si>
  <si>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</si>
  <si>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</si>
  <si>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</si>
  <si>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</si>
  <si>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</si>
  <si>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</si>
  <si>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</si>
  <si>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</si>
  <si>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</si>
  <si>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</si>
  <si>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</si>
  <si>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</si>
  <si>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</si>
  <si>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</si>
  <si>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</si>
  <si>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</si>
  <si>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</si>
  <si>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</si>
  <si>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</si>
  <si>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</si>
  <si>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</si>
  <si>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</si>
  <si>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</si>
  <si>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</si>
  <si>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</si>
  <si>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</si>
  <si>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</si>
  <si>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</si>
  <si>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</si>
  <si>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</si>
  <si>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</si>
  <si>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</si>
  <si>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</si>
  <si>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</si>
  <si>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</si>
  <si>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</si>
  <si>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</si>
  <si>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</si>
  <si>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</si>
  <si>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</si>
  <si>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</si>
  <si>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</si>
  <si>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</si>
  <si>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</si>
  <si>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</si>
  <si>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</si>
  <si>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</si>
  <si>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</si>
  <si>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</si>
  <si>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</si>
  <si>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</si>
  <si>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</si>
  <si>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</si>
  <si>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</si>
  <si>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</si>
  <si>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</si>
  <si>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</si>
  <si>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</si>
  <si>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</si>
  <si>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</si>
  <si>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</si>
  <si>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</si>
  <si>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</si>
  <si>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</si>
  <si>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</si>
  <si>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</si>
  <si>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</si>
  <si>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</si>
  <si>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</si>
  <si>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</si>
  <si>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</si>
  <si>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</si>
  <si>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</si>
  <si>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</si>
  <si>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</si>
  <si>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</si>
  <si>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</si>
  <si>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</si>
  <si>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</si>
  <si>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</si>
  <si>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</si>
  <si>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</si>
  <si>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</si>
  <si>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</si>
  <si>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</si>
  <si>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</si>
  <si>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</si>
  <si>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</si>
  <si>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</si>
  <si>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</si>
  <si>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</si>
  <si>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</si>
  <si>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</si>
  <si>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</si>
  <si>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</si>
  <si>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</si>
  <si>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</si>
  <si>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</si>
  <si>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</si>
  <si>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</si>
  <si>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</si>
  <si>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</si>
  <si>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</si>
  <si>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</si>
  <si>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</si>
  <si>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</si>
  <si>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</si>
  <si>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</si>
  <si>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</si>
  <si>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</si>
  <si>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</si>
  <si>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</si>
  <si>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</si>
  <si>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</si>
  <si>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</si>
  <si>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</si>
  <si>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</si>
  <si>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</si>
  <si>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</si>
  <si>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</si>
  <si>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</si>
  <si>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</si>
  <si>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</si>
  <si>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</si>
  <si>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</si>
  <si>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</si>
  <si>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</si>
  <si>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</si>
  <si>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</si>
  <si>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</si>
  <si>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</si>
  <si>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</si>
  <si>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</si>
  <si>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</si>
  <si>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</si>
  <si>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</si>
  <si>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</si>
  <si>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</si>
  <si>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</si>
  <si>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</si>
  <si>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</si>
  <si>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</si>
  <si>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</si>
  <si>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</si>
  <si>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</si>
  <si>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</si>
  <si>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</si>
  <si>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</si>
  <si>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</si>
  <si>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</si>
  <si>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</si>
  <si>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</si>
  <si>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</si>
  <si>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</si>
  <si>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</si>
  <si>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</si>
  <si>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</si>
  <si>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</si>
  <si>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</si>
  <si>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</si>
  <si>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</si>
  <si>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</si>
  <si>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</si>
  <si>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</si>
  <si>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</si>
  <si>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</si>
  <si>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</si>
  <si>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</si>
  <si>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</si>
  <si>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</si>
  <si>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</si>
  <si>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</si>
  <si>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</si>
  <si>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</si>
  <si>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</si>
  <si>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</si>
  <si>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</si>
  <si>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</si>
  <si>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</si>
  <si>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</si>
  <si>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</si>
  <si>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</si>
  <si>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</si>
  <si>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</si>
  <si>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</si>
  <si>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</si>
  <si>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</si>
  <si>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</si>
  <si>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</si>
  <si>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</si>
  <si>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</si>
  <si>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</si>
  <si>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</si>
  <si>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</si>
  <si>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</si>
  <si>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</si>
  <si>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</si>
  <si>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</si>
  <si>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</si>
  <si>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</si>
  <si>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</si>
  <si>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</si>
  <si>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</si>
  <si>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</si>
  <si>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</si>
  <si>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</si>
  <si>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</si>
  <si>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</si>
  <si>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</si>
  <si>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</si>
  <si>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</si>
  <si>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</si>
  <si>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</si>
  <si>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</si>
  <si>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</si>
  <si>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</si>
  <si>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</si>
  <si>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</si>
  <si>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</si>
  <si>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</si>
  <si>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</si>
  <si>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</si>
  <si>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</si>
  <si>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</si>
  <si>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</si>
  <si>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</si>
  <si>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</si>
  <si>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</si>
  <si>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</si>
  <si>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</si>
  <si>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</si>
  <si>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</si>
  <si>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</si>
  <si>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</si>
  <si>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</si>
  <si>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</si>
  <si>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</si>
  <si>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</si>
  <si>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</si>
  <si>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</si>
  <si>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</si>
  <si>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</si>
  <si>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</si>
  <si>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</si>
  <si>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</si>
  <si>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</si>
  <si>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</si>
  <si>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</si>
  <si>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</si>
  <si>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</si>
  <si>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</si>
  <si>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</si>
  <si>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</si>
  <si>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</si>
  <si>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</si>
  <si>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</si>
  <si>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</si>
  <si>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</si>
  <si>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</si>
  <si>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</si>
  <si>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</si>
  <si>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</si>
  <si>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</si>
  <si>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</si>
  <si>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</si>
  <si>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</si>
  <si>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</si>
  <si>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</si>
  <si>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</si>
  <si>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</si>
  <si>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</si>
  <si>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</si>
  <si>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</si>
  <si>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</si>
  <si>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</si>
  <si>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</si>
  <si>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</si>
  <si>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</si>
  <si>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</si>
  <si>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</si>
  <si>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</si>
  <si>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</si>
  <si>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</si>
  <si>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</si>
  <si>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</si>
  <si>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</si>
  <si>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</si>
  <si>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</si>
  <si>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</si>
  <si>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</si>
  <si>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</si>
  <si>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</si>
  <si>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</si>
  <si>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</si>
  <si>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</si>
  <si>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</si>
  <si>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</si>
  <si>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</si>
  <si>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</si>
  <si>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</si>
  <si>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</si>
  <si>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</si>
  <si>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</si>
  <si>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</si>
  <si>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</si>
  <si>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</si>
  <si>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</si>
  <si>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</si>
  <si>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</si>
  <si>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</si>
  <si>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</si>
  <si>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</si>
  <si>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</si>
  <si>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</si>
  <si>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</si>
  <si>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</si>
  <si>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</si>
  <si>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</si>
  <si>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</si>
  <si>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</si>
  <si>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</si>
  <si>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</si>
  <si>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</si>
  <si>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</si>
  <si>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</si>
  <si>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</si>
  <si>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</si>
  <si>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</si>
  <si>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</si>
  <si>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</si>
  <si>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</si>
  <si>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</si>
  <si>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</si>
  <si>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</si>
  <si>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</si>
  <si>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</si>
  <si>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</si>
  <si>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</si>
  <si>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</si>
  <si>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</si>
  <si>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</si>
  <si>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</si>
  <si>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</si>
  <si>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</si>
  <si>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</si>
  <si>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</si>
  <si>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</si>
  <si>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</si>
  <si>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</si>
  <si>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</si>
  <si>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</si>
  <si>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</si>
  <si>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</si>
  <si>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</si>
  <si>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</si>
  <si>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</si>
  <si>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</si>
  <si>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</si>
  <si>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</si>
  <si>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</si>
  <si>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</si>
  <si>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</si>
  <si>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</si>
  <si>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</si>
  <si>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</si>
  <si>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</si>
  <si>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</si>
  <si>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</si>
  <si>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</si>
  <si>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</si>
  <si>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</si>
  <si>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</si>
  <si>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</si>
  <si>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</si>
  <si>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</si>
  <si>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</si>
  <si>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</si>
  <si>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</si>
  <si>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</si>
  <si>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</si>
  <si>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</si>
  <si>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</si>
  <si>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</si>
  <si>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</si>
  <si>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</si>
  <si>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</si>
  <si>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</si>
  <si>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</si>
  <si>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</si>
  <si>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</si>
  <si>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</si>
  <si>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</si>
  <si>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</si>
  <si>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</si>
  <si>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</si>
  <si>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</si>
  <si>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</si>
  <si>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</si>
  <si>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</si>
  <si>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</si>
  <si>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</si>
  <si>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</si>
  <si>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</si>
  <si>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</si>
  <si>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</si>
  <si>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</si>
  <si>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</si>
  <si>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</si>
  <si>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</si>
  <si>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</si>
  <si>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</si>
  <si>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</si>
  <si>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</si>
  <si>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</si>
  <si>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</si>
  <si>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</si>
  <si>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</si>
  <si>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</si>
  <si>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</si>
  <si>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</si>
  <si>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</si>
  <si>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</si>
  <si>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</si>
  <si>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</si>
  <si>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</si>
  <si>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</si>
  <si>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</si>
  <si>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</si>
  <si>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</si>
  <si>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</si>
  <si>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</si>
  <si>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</si>
  <si>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</si>
  <si>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</si>
  <si>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</si>
  <si>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</si>
  <si>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</si>
  <si>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</si>
  <si>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</si>
  <si>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</si>
  <si>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</si>
  <si>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</si>
  <si>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</si>
  <si>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</si>
  <si>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</si>
  <si>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</si>
  <si>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</si>
  <si>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</si>
  <si>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</si>
  <si>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</si>
  <si>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</si>
  <si>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</si>
  <si>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</si>
  <si>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</si>
  <si>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</si>
  <si>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</si>
  <si>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</si>
  <si>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</si>
  <si>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</si>
  <si>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</si>
  <si>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</si>
  <si>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</si>
  <si>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</si>
  <si>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</si>
  <si>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</si>
  <si>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</si>
  <si>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</si>
  <si>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</si>
  <si>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</si>
  <si>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</si>
  <si>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</si>
  <si>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</si>
  <si>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</si>
  <si>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</si>
  <si>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</si>
  <si>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</si>
  <si>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</si>
  <si>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</si>
  <si>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</si>
  <si>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</si>
  <si>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</si>
  <si>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</si>
  <si>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</si>
  <si>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</si>
  <si>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</si>
  <si>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</si>
  <si>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</si>
  <si>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</si>
  <si>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</si>
  <si>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</si>
  <si>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</si>
  <si>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</si>
  <si>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</si>
  <si>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</si>
  <si>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</si>
  <si>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</si>
  <si>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</si>
  <si>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</si>
  <si>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</si>
  <si>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</si>
  <si>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</si>
  <si>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</si>
  <si>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</si>
  <si>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</si>
  <si>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</si>
  <si>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</si>
  <si>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</si>
  <si>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</si>
  <si>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</si>
  <si>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</si>
  <si>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</si>
  <si>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</si>
  <si>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</si>
  <si>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</si>
  <si>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</si>
  <si>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</si>
  <si>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</si>
  <si>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</si>
  <si>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</si>
  <si>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</si>
  <si>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</si>
  <si>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</si>
  <si>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</si>
  <si>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</si>
  <si>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</si>
  <si>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</si>
  <si>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</si>
  <si>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</si>
  <si>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</si>
  <si>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</si>
  <si>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</si>
  <si>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</si>
  <si>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</si>
  <si>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</si>
  <si>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</si>
  <si>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</si>
  <si>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</si>
  <si>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</si>
  <si>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</si>
  <si>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</si>
  <si>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</si>
  <si>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</si>
  <si>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</si>
  <si>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</si>
  <si>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</si>
  <si>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</si>
  <si>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</si>
  <si>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</si>
  <si>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</si>
  <si>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</si>
  <si>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</si>
  <si>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</si>
  <si>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</si>
  <si>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</si>
  <si>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</si>
  <si>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</si>
  <si>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</si>
  <si>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</si>
  <si>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</si>
  <si>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</si>
  <si>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</si>
  <si>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</si>
  <si>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</si>
  <si>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</si>
  <si>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</si>
  <si>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</si>
  <si>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</si>
  <si>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</si>
  <si>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</si>
  <si>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</si>
  <si>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</si>
  <si>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</si>
  <si>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</si>
  <si>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</si>
  <si>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</si>
  <si>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</si>
  <si>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</si>
  <si>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</si>
  <si>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</si>
  <si>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</si>
  <si>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</si>
  <si>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</si>
  <si>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</si>
  <si>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</si>
  <si>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</si>
  <si>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</si>
  <si>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</si>
  <si>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</si>
  <si>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</si>
  <si>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</si>
  <si>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</si>
  <si>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</si>
  <si>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</si>
  <si>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</si>
  <si>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</si>
  <si>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</si>
  <si>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</si>
  <si>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</si>
  <si>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</si>
  <si>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</si>
  <si>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</si>
  <si>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</si>
  <si>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</si>
  <si>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</si>
  <si>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</si>
  <si>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</si>
  <si>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</si>
  <si>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</si>
  <si>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</si>
  <si>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</si>
  <si>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</si>
  <si>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</si>
  <si>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</si>
  <si>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</si>
  <si>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</si>
  <si>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</si>
  <si>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</si>
  <si>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</si>
  <si>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</si>
  <si>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</si>
  <si>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</si>
  <si>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</si>
  <si>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</si>
  <si>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</si>
  <si>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</si>
  <si>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</si>
  <si>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</si>
  <si>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</si>
  <si>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</si>
  <si>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</si>
  <si>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</si>
  <si>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</si>
  <si>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</si>
  <si>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</si>
  <si>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</si>
  <si>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</si>
  <si>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</si>
  <si>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</si>
  <si>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</si>
  <si>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</si>
  <si>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</si>
  <si>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</si>
  <si>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</si>
  <si>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</si>
  <si>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</si>
  <si>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</si>
  <si>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</si>
  <si>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</si>
  <si>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</si>
  <si>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</si>
  <si>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</si>
  <si>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</si>
  <si>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</si>
  <si>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</si>
  <si>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</si>
  <si>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</si>
  <si>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</si>
  <si>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</si>
  <si>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</si>
  <si>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</si>
  <si>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</si>
  <si>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</si>
  <si>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</si>
  <si>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</si>
  <si>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</si>
  <si>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</si>
  <si>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</si>
  <si>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</si>
  <si>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</si>
  <si>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</si>
  <si>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</si>
  <si>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</si>
  <si>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</si>
  <si>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</si>
  <si>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</si>
  <si>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</si>
  <si>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</si>
  <si>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</si>
  <si>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</si>
  <si>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</si>
  <si>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</si>
  <si>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</si>
  <si>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</si>
  <si>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</si>
  <si>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</si>
  <si>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</si>
  <si>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</si>
  <si>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</si>
  <si>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</si>
  <si>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</si>
  <si>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</si>
  <si>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</si>
  <si>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</si>
  <si>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</si>
  <si>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</si>
  <si>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</si>
  <si>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</si>
  <si>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</si>
  <si>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</si>
  <si>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</si>
  <si>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</si>
  <si>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</si>
  <si>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</si>
  <si>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</si>
  <si>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</si>
  <si>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</si>
  <si>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</si>
  <si>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</si>
  <si>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</si>
  <si>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</si>
  <si>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</si>
  <si>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</si>
  <si>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</si>
  <si>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</si>
  <si>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</si>
  <si>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</si>
  <si>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</si>
  <si>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</si>
  <si>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</si>
  <si>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</si>
  <si>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</si>
  <si>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</si>
  <si>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</si>
  <si>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</si>
  <si>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</si>
  <si>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</si>
  <si>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</si>
  <si>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</si>
  <si>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</si>
  <si>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</si>
  <si>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</si>
  <si>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</si>
  <si>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</si>
  <si>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</si>
  <si>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</si>
  <si>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</si>
  <si>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</si>
  <si>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</si>
  <si>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</si>
  <si>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</si>
  <si>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</si>
  <si>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</si>
  <si>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</si>
  <si>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</si>
  <si>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</si>
  <si>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</si>
  <si>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</si>
  <si>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</si>
  <si>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</si>
  <si>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</si>
  <si>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</si>
  <si>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</si>
  <si>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</si>
  <si>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</si>
  <si>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</si>
  <si>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</si>
  <si>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</si>
  <si>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</si>
  <si>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</si>
  <si>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</si>
  <si>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</si>
  <si>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</si>
  <si>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</si>
  <si>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</si>
  <si>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</si>
  <si>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</si>
  <si>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</si>
  <si>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</si>
  <si>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</si>
  <si>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</si>
  <si>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</si>
  <si>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</si>
  <si>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</si>
  <si>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</si>
  <si>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</si>
  <si>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</si>
  <si>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</si>
  <si>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</si>
  <si>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</si>
  <si>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</si>
  <si>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</si>
  <si>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</si>
  <si>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</si>
  <si>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</si>
  <si>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</si>
  <si>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</si>
  <si>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</si>
  <si>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</si>
  <si>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</si>
  <si>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</si>
  <si>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</si>
  <si>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</si>
  <si>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</si>
  <si>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</si>
  <si>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</si>
  <si>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</si>
  <si>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</si>
  <si>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</si>
  <si>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</si>
  <si>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</si>
  <si>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</si>
  <si>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</si>
  <si>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</si>
  <si>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</si>
  <si>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</si>
  <si>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</si>
  <si>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</si>
  <si>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</si>
  <si>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</si>
  <si>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</si>
  <si>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</si>
  <si>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</si>
  <si>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</si>
  <si>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</si>
  <si>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</si>
  <si>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</si>
  <si>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</si>
  <si>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</si>
  <si>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</si>
  <si>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</si>
  <si>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</si>
  <si>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</si>
  <si>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</si>
  <si>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</si>
  <si>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</si>
  <si>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</si>
  <si>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</si>
  <si>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</si>
  <si>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</si>
  <si>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</si>
  <si>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</si>
  <si>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</si>
  <si>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</si>
  <si>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</si>
  <si>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</si>
  <si>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</si>
  <si>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</si>
  <si>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</si>
  <si>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</si>
  <si>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</si>
  <si>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</si>
  <si>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</si>
  <si>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</si>
  <si>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</si>
  <si>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</si>
  <si>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</si>
  <si>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</si>
  <si>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</si>
  <si>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</si>
  <si>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</si>
  <si>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</si>
  <si>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</si>
  <si>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</si>
  <si>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</si>
  <si>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</si>
  <si>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</si>
  <si>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</si>
  <si>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</si>
  <si>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</si>
  <si>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</si>
  <si>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</si>
  <si>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</si>
  <si>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</si>
  <si>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</si>
  <si>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</si>
  <si>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</si>
  <si>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</si>
  <si>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</si>
  <si>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</si>
  <si>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</si>
  <si>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</si>
  <si>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</si>
  <si>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</si>
  <si>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</si>
  <si>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</si>
  <si>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</si>
  <si>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</si>
  <si>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</si>
  <si>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</si>
  <si>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</si>
  <si>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</si>
  <si>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</si>
  <si>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</si>
  <si>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</si>
  <si>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</si>
  <si>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</si>
  <si>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</si>
  <si>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</si>
  <si>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</si>
  <si>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</si>
  <si>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</si>
  <si>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</si>
  <si>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</si>
  <si>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</si>
  <si>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</si>
  <si>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</si>
  <si>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</si>
  <si>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</si>
  <si>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</si>
  <si>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</si>
  <si>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</si>
  <si>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</si>
  <si>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</si>
  <si>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</si>
  <si>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</si>
  <si>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</si>
  <si>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</si>
  <si>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</si>
  <si>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</si>
  <si>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</si>
  <si>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</si>
  <si>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</si>
  <si>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</si>
  <si>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</si>
  <si>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</si>
  <si>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</si>
  <si>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</si>
  <si>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</si>
  <si>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</si>
  <si>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</si>
  <si>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</si>
  <si>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</si>
  <si>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</si>
  <si>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</si>
  <si>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</si>
  <si>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</si>
  <si>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</si>
  <si>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</si>
  <si>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</si>
  <si>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</si>
  <si>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</si>
  <si>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</si>
  <si>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</si>
  <si>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</si>
  <si>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</si>
  <si>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</si>
  <si>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</si>
  <si>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</si>
  <si>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</si>
  <si>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</si>
  <si>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</si>
  <si>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</si>
  <si>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</si>
  <si>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</si>
  <si>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</si>
  <si>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</si>
  <si>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</si>
  <si>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</si>
  <si>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</si>
  <si>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</si>
  <si>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</si>
  <si>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</si>
  <si>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</si>
  <si>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</si>
  <si>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</si>
  <si>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</si>
  <si>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</si>
  <si>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</si>
  <si>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</si>
  <si>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</si>
  <si>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</si>
  <si>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</si>
  <si>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</si>
  <si>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</si>
  <si>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</si>
  <si>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</si>
  <si>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</si>
  <si>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</si>
  <si>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</si>
  <si>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</si>
  <si>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</si>
  <si>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</si>
  <si>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</si>
  <si>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</si>
  <si>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</si>
  <si>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</si>
  <si>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</si>
  <si>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</si>
  <si>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</si>
  <si>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</si>
  <si>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</si>
  <si>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</si>
  <si>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</si>
  <si>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</si>
  <si>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</si>
  <si>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</si>
  <si>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</si>
  <si>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</si>
  <si>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</si>
  <si>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</si>
  <si>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</si>
  <si>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</si>
  <si>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</si>
  <si>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</si>
  <si>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</si>
  <si>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</si>
  <si>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</si>
  <si>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</si>
  <si>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</si>
  <si>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</si>
  <si>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</si>
  <si>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</si>
  <si>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</si>
  <si>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</si>
  <si>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</si>
  <si>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</si>
  <si>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</si>
  <si>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</si>
  <si>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</si>
  <si>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</si>
  <si>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</si>
  <si>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</si>
  <si>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</si>
  <si>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</si>
  <si>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</si>
  <si>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</si>
  <si>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</si>
  <si>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</si>
  <si>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</si>
  <si>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</si>
  <si>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</si>
  <si>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</si>
  <si>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</si>
  <si>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</si>
  <si>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</si>
  <si>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</si>
  <si>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</si>
  <si>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</si>
  <si>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</si>
  <si>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</si>
  <si>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</si>
  <si>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</si>
  <si>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</si>
  <si>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</si>
  <si>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</si>
  <si>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</si>
  <si>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</si>
  <si>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</si>
  <si>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</si>
  <si>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</si>
  <si>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</si>
  <si>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PCM-20251202-00001334</t>
  </si>
  <si>
    <t xml:space="preserve">team at site TS </t>
  </si>
  <si>
    <t>PCM-20251202-00001389</t>
  </si>
  <si>
    <t>phases issue No parking available, SCECO Team on area still working</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</si>
  <si>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</si>
  <si>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</si>
  <si>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</si>
  <si>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</si>
  <si>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</si>
  <si>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</si>
  <si>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</si>
  <si>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</si>
  <si>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</si>
  <si>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</si>
  <si>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</si>
  <si>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</si>
  <si>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PCM-20251202-00001388</t>
  </si>
  <si>
    <t xml:space="preserve">EM team at site </t>
  </si>
  <si>
    <t>PCM-20251202-00001391</t>
  </si>
  <si>
    <t xml:space="preserve">EM team need 40 min </t>
  </si>
  <si>
    <t>PCM-20251202-00001097</t>
  </si>
  <si>
    <t>LTE sector down due to moudel issue , team on the way need 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</si>
</sst>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K15" sqref="K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330.83097060184809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2.7243749995250255E-2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c r="B4" s="128" t="str">
        <f>IFERROR(VLOOKUP(D4,DB!A:K,11,0),"")</f>
        <v/>
      </c>
      <c r="C4" s="128"/>
      <c r="D4" s="56"/>
      <c r="E4" s="127"/>
      <c r="F4" s="73"/>
      <c r="G4" s="125">
        <f ca="1">IFERROR(NOW()-F4,"-")</f>
        <v>45993.779396527774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73"/>
      <c r="G5" s="125">
        <f ca="1">IFERROR(NOW()-F5,"-")</f>
        <v>45993.779396527774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45993.779396527774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45993.779396527774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45993.779396527774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45993.779396527774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45993.779396527774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45993.779396527774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45993.779396527774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45993.779396527774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45993.779396527774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45993.779396527774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45993.779396527774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45993.779396527774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45993.779396527774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45993.779396527774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45993.779396527774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45993.779396527774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45993.779396527774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45993.779396527774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45993.779396527774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45993.779396527774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45993.779396527774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45993.779396527774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45993.779396527774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45993.779396527774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45993.779396527774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45993.779396527774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45993.779396527774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45993.779396527774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45993.779396527774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45993.779396527774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45993.779396527774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45993.779396527774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45993.779396527774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45993.779396527774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45993.779396527774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45993.779396527774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45993.779396527774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45993.779396527774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45993.779396527774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45993.779396527774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45993.779396527774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45993.779396527774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45993.779396527774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45993.779396527774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45993.779396527774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45993.779396527774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45993.779396527774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45993.779396527774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45993.779396527774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45993.779396527774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45993.779396527774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45993.779396527774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45993.779396527774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45993.779396527774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45993.779396527774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45993.779396527774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45993.779396527774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45993.779396527774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45993.779396527774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45993.779396527774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45993.779396527774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45993.779396527774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45993.779396527774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45993.779396527774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45993.779396527774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45993.779396527774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45993.779396527774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45993.779396527774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45993.779396527774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45993.779396527774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45993.779396527774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45993.779396527774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45993.779396527774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45993.779396527774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45993.779396527774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45993.779396527774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45993.779396527774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45993.779396527774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45993.779396527774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45993.779396527774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45993.779396527774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45993.779396527774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45993.779396527774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45993.779396527774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45993.779396527774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45993.779396527774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45993.779396527774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45993.779396527774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45993.779396527774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45993.779396527774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45993.779396527774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45993.779396527774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45993.779396527774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45993.779396527774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45993.779396527774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45993.779396527774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45993.779396527774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45993.779396527774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45993.779396527774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45993.779396527774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45993.779396527774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45993.779396527774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45993.779396527774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45993.779396527774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45993.779396527774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45993.779396527774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45993.779396527774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45993.779396527774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45993.779396527774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45993.779396527774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45993.779396527774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45993.779396527774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45993.779396527774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45993.779396527774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45993.779396527774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45993.779396527774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45993.779396527774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45993.779396527774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45993.779396527774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45993.779396527774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45993.779396527774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45993.779396527774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45993.779396527774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45993.779396527774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45993.779396527774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45993.779396527774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45993.779396527774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45993.779396527774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45993.779396527774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45993.779396527774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45993.779396527774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45993.779396527774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45993.779396527774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45993.779396527774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45993.779396527774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45993.779396527774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45993.779396527774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45993.779396527774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45993.779396527774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45993.779396527774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45993.779396527774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45993.779396527774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45993.779396527774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45993.779396527774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45993.779396527774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45993.779396527774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45993.779396527774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45993.779396527774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45993.779396527774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45993.779396527774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45993.779396527774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45993.779396527774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45993.779396527774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45993.779396527774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45993.779396527774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45993.779396527774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45993.779396527774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45993.779396527774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45993.779396527774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45993.779396527774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45993.779396527774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45993.779396527774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45993.779396527774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45993.779396527774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45993.779396527774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45993.779396527774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45993.779396527774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45993.779396527774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45993.779396527774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45993.779396527774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45993.779396527774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45993.779396527774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45993.779396527774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45993.779396527774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45993.779396527774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45993.779396527774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45993.779396527774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45993.779396527774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45993.779396527774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45993.779396527774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45993.779396527774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45993.779396527774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45993.779396527774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45993.779396527774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45993.779396527774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45993.779396527774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45993.779396527774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45993.779396527774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45993.779396527774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45993.779396527774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45993.779396527774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45993.779396527774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45993.779396527774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45993.779396527774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45993.779396527774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45993.779396527774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45993.779396527774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45993.779396527774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45993.779396527774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45993.779396527774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45993.779396527774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45993.779396527774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45993.779396527774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45993.779396527774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45993.779396527774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45993.779396527774</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AA49396B-CF01-482F-94F8-38246FFFF9A1}"/>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168.77955856481276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9.3919775462927646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22698</v>
      </c>
      <c r="E5" s="81" t="s">
        <v>39106</v>
      </c>
      <c r="F5" s="100">
        <v>45993.723391203705</v>
      </c>
      <c r="G5" s="101">
        <f ca="1">IFERROR(NOW()-F5,"-")</f>
        <v>5.6005324069701601E-2</v>
      </c>
      <c r="H5" s="100">
        <v>45993.717835648145</v>
      </c>
      <c r="I5" s="18" t="str">
        <f>IFERROR(VLOOKUP(D5,DB!A:F,6,0),"")</f>
        <v>SCECO</v>
      </c>
      <c r="J5" s="18" t="str">
        <f>IFERROR(VLOOKUP(D5,DB!A:G,7,0),"")</f>
        <v>Weak</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22180</v>
      </c>
      <c r="E6" s="99" t="s">
        <v>39187</v>
      </c>
      <c r="F6" s="100">
        <v>45993.751400462963</v>
      </c>
      <c r="G6" s="101">
        <f ca="1">IFERROR(NOW()-F6,"-")</f>
        <v>2.7996064811304677E-2</v>
      </c>
      <c r="H6" s="100">
        <v>45993.722557870373</v>
      </c>
      <c r="I6" s="18" t="str">
        <f>IFERROR(VLOOKUP(D6,DB!A:F,6,0),"")</f>
        <v>SCECO</v>
      </c>
      <c r="J6" s="18" t="str">
        <f>IFERROR(VLOOKUP(D6,DB!A:G,7,0),"")</f>
        <v>In progress</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45993.779396527774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45993.779396527774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45993.779396527774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45993.779396527774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45993.779396527774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45993.779396527774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R2</v>
      </c>
      <c r="C13" s="18"/>
      <c r="D13" s="18" t="s">
        <v>16608</v>
      </c>
      <c r="E13" s="99"/>
      <c r="F13" s="100"/>
      <c r="G13" s="101">
        <f ca="1">IFERROR(NOW()-F13,"-")</f>
        <v>45993.779396527774</v>
      </c>
      <c r="H13" s="100"/>
      <c r="I13" s="18" t="str">
        <f>IFERROR(VLOOKUP(D13,DB!A:F,6,0),"")</f>
        <v>SCECO</v>
      </c>
      <c r="J13" s="18" t="str">
        <f>IFERROR(VLOOKUP(D13,DB!A:G,7,0),"")</f>
        <v>In progress+No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45993.779396527774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45993.779396527774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45993.779396527774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45993.779396527774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45993.779396527774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45993.779396527774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45993.779396527774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45993.779396527774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45993.779396527774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45993.779396527774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45993.779396527774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45993.779396527774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45993.779396527774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45993.779396527774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45993.779396527774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45993.779396527774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45993.779396527774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45993.779396527774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45993.779396527774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45993.779396527774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45993.779396527774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45993.779396527774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45993.779396527774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45993.779396527774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45993.779396527774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45993.779396527774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45993.779396527774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45993.779396527774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45993.779396527774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45993.779396527774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45993.779396527774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45993.779396527774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45993.779396527774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45993.779396527774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45993.779396527774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45993.779396527774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45993.779396527774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45993.779396527774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45993.779396527774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45993.779396527774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45993.779396527774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45993.779396527774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45993.779396527774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45993.779396527774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45993.779396527774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45993.779396527774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45993.779396527774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45993.779396527774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45993.779396527774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45993.779396527774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45993.779396527774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45993.779396527774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45993.779396527774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45993.779396527774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45993.779396527774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45993.779396527774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45993.779396527774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45993.779396527774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45993.779396527774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45993.779396527774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45993.779396527774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45993.779396527774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45993.779396527774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45993.779396527774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45993.779396527774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45993.779396527774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45993.779396527774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45993.779396527774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45993.779396527774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45993.779396527774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45993.779396527774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45993.779396527774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45993.779396527774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45993.779396527774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45993.779396527774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45993.779396527774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45993.779396527774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45993.779396527774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45993.779396527774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45993.779396527774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45993.779396527774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45993.779396527774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45993.779396527774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45993.779396527774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45993.779396527774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45993.779396527774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45993.779396527774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45993.779396527774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45993.779396527774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45993.779396527774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45993.779396527774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45993.779396527774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45993.779396527774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45993.779396527774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45993.779396527774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45993.779396527774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45993.779396527774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45993.779396527774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45993.779396527774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45993.779396527774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45993.779396527774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45993.779396527774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45993.779396527774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45993.779396527774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45993.779396527774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45993.779396527774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45993.779396527774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45993.779396527774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45993.779396527774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45993.779396527774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45993.779396527774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45993.779396527774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45993.779396527774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45993.779396527774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45993.779396527774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45993.779396527774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45993.779396527774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45993.779396527774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45993.779396527774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45993.779396527774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45993.779396527774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45993.779396527774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45993.779396527774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45993.779396527774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45993.779396527774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45993.779396527774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45993.779396527774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45993.779396527774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45993.779396527774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45993.779396527774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45993.779396527774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45993.779396527774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45993.779396527774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45993.779396527774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45993.779396527774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45993.779396527774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45993.779396527774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45993.779396527774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45993.779396527774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45993.779396527774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45993.779396527774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45993.779396527774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45993.779396527774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45993.779396527774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45993.779396527774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45993.779396527774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45993.779396527774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45993.779396527774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45993.779396527774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45993.779396527774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45993.779396527774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45993.779396527774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45993.779396527774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45993.779396527774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45993.779396527774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45993.779396527774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45993.779396527774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45993.779396527774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45993.779396527774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45993.779396527774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45993.779396527774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45993.779396527774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45993.779396527774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45993.779396527774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45993.779396527774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45993.779396527774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45993.779396527774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45993.779396527774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45993.779396527774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45993.779396527774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45993.779396527774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45993.779396527774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45993.779396527774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45993.779396527774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45993.779396527774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45993.779396527774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45993.779396527774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45993.779396527774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45993.779396527774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45993.779396527774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45993.779396527774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45993.779396527774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45993.779396527774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45993.779396527774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45993.779396527774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45993.779396527774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45993.779396527774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45993.779396527774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45993.779396527774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45993.779396527774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45993.779396527774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45993.779396527774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45993.779396527774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45993.779396527774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45993.779396527774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45993.779396527774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45993.779396527774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45993.779396527774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45993.779396527774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45993.779396527774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45993.779396527774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45993.779396527774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45993.779396527774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45993.779396527774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45993.779396527774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45993.779396527774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45993.779396527774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45993.779396527774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45993.779396527774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45993.779396527774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45993.779396527774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45993.779396527774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45993.779396527774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45993.779396527774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45993.779396527774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45993.779396527774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45993.779396527774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45993.779396527774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45993.779396527774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45993.779396527774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45993.779396527774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45993.779396527774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45993.779396527774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45993.779396527774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45993.779396527774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45993.779396527774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45993.779396527774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45993.779396527774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45993.779396527774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45993.779396527774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45993.779396527774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45993.779396527774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45993.779396527774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45993.779396527774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45993.779396527774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45993.779396527774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45993.779396527774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45993.779396527774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45993.779396527774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45993.779396527774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45993.779396527774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45993.779396527774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45993.779396527774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45993.779396527774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45993.779396527774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45993.779396527774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45993.779396527774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45993.779396527774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45993.779396527774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45993.779396527774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45993.779396527774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45993.779396527774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45993.779396527774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45993.779396527774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45993.779396527774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45993.779396527774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45993.779396527774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45993.779396527774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45993.779396527774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45993.779396527774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45993.779396527774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45993.779396527774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45993.779396527774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45993.779396527774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45993.779396527774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45993.779396527774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45993.779396527774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45993.779396527774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45993.779396527774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45993.779396527774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45993.779396527774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45993.779396527774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45993.779396527774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45993.779396527774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45993.779396527774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45993.779396527774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45993.779396527774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45993.779396527774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45993.779396527774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45993.779396527774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45993.779396527774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45993.779396527774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45993.779396527774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45993.779396527774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45993.779396527774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45993.779396527774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45993.779396527774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45993.779396527774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45993.779396527774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45993.779396527774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45993.779396527774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45993.779396527774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45993.779396527774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45993.779396527774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45993.779396527774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45993.779396527774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45993.779396527774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45993.779396527774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45993.779396527774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45993.779396527774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45993.779396527774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45993.779396527774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45993.779396527774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45993.779396527774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45993.779396527774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45993.779396527774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45993.779396527774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45993.779396527774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45993.779396527774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45993.779396527774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45993.779396527774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45993.779396527774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45993.779396527774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45993.779396527774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45993.779396527774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45993.779396527774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45993.779396527774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45993.779396527774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45993.779396527774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45993.779396527774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45993.779396527774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45993.779396527774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45993.779396527774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45993.779396527774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45993.779396527774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45993.779396527774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45993.779396527774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45993.779396527774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45993.779396527774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45993.779396527774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45993.779396527774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45993.779396527774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45993.779396527774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45993.779396527774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45993.779396527774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45993.779396527774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45993.779396527774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45993.779396527774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45993.779396527774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45993.779396527774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45993.779396527774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45993.779396527774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45993.779396527774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45993.779396527774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45993.779396527774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45993.779396527774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45993.779396527774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45993.779396527774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45993.779396527774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45993.779396527774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45993.779396527774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45993.779396527774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45993.779396527774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45993.779396527774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45993.779396527774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45993.779396527774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45993.779396527774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45993.779396527774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45993.779396527774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45993.779396527774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45993.779396527774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45993.779396527774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45993.779396527774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45993.779396527774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45993.779396527774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45993.779396527774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45993.779396527774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45993.779396527774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45993.779396527774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45993.779396527774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45993.779396527774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45993.779396527774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45993.779396527774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45993.779396527774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45993.779396527774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45993.779396527774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45993.779396527774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45993.779396527774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45993.779396527774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45993.779396527774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45993.779396527774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45993.779396527774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45993.779396527774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45993.779396527774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45993.779396527774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45993.779396527774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45993.779396527774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45993.779396527774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45993.779396527774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45993.779396527774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45993.779396527774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45993.779396527774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45993.779396527774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45993.779396527774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45993.779396527774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45993.779396527774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45993.779396527774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45993.779396527774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45993.779396527774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45993.779396527774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45993.779396527774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45993.779396527774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45993.779396527774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45993.779396527774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45993.779396527774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45993.779396527774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45993.779396527774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45993.779396527774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45993.779396527774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45993.779396527774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45993.779396527774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45993.779396527774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45993.779396527774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45993.779396527774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45993.779396527774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45993.779396527774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45993.779396527774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45993.779396527774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45993.779396527774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45993.779396527774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45993.779396527774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45993.779396527774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45993.779396527774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45993.779396527774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45993.779396527774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45993.779396527774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45993.779396527774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45993.779396527774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45993.779396527774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45993.779396527774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45993.779396527774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45993.779396527774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45993.779396527774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45993.779396527774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45993.779396527774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45993.779396527774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45993.779396527774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45993.779396527774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45993.779396527774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45993.779396527774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45993.779396527774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45993.779396527774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45993.779396527774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45993.779396527774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45993.779396527774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45993.779396527774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45993.779396527774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45993.779396527774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45993.779396527774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45993.779396527774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45993.779396527774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45993.779396527774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45993.779396527774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45993.779396527774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45993.779396527774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45993.779396527774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45993.779396527774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45993.779396527774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45993.779396527774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45993.779396527774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45993.779396527774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45993.779396527774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45993.779396527774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45993.779396527774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45993.779396527774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45993.779396527774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45993.779396527774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45993.779396527774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45993.779396527774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45993.779396527774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45993.779396527774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45993.779396527774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45993.779396527774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45993.779396527774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45993.779396527774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45993.779396527774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45993.779396527774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45993.779396527774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45993.779396527774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45993.779396527774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45993.779396527774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45993.779396527774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45993.779396527774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45993.779396527774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45993.779396527774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45993.779396527774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45993.779396527774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45993.779396527774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45993.779396527774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45993.779396527774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45993.779396527774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45993.779396527774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45993.779396527774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45993.779396527774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45993.779396527774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45993.779396527774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45993.779396527774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45993.779396527774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45993.779396527774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45993.779396527774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45993.779396527774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45993.779396527774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45993.779396527774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45993.779396527774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45993.779396527774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45993.779396527774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45993.779396527774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45993.779396527774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45993.779396527774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45993.779396527774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45993.779396527774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45993.779396527774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45993.779396527774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45993.779396527774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45993.779396527774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45993.779396527774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45993.779396527774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45993.779396527774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45993.779396527774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45993.779396527774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45993.779396527774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45993.779396527774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45993.779396527774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45993.779396527774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45993.779396527774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45993.779396527774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45993.779396527774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45993.779396527774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45993.779396527774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45993.779396527774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45993.779396527774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45993.779396527774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45993.779396527774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45993.779396527774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45993.779396527774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45993.779396527774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45993.779396527774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45993.779396527774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45993.779396527774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45993.779396527774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45993.779396527774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45993.779396527774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45993.779396527774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45993.779396527774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45993.779396527774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45993.779396527774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45993.779396527774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45993.779396527774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45993.779396527774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45993.779396527774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45993.779396527774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45993.779396527774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45993.779396527774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45993.779396527774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45993.779396527774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45993.779396527774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45993.779396527774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45993.779396527774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45993.779396527774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45993.779396527774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45993.779396527774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45993.779396527774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45993.779396527774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45993.779396527774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45993.779396527774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45993.779396527774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45993.779396527774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45993.779396527774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45993.779396527774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45993.779396527774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45993.779396527774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45993.779396527774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45993.779396527774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45993.779396527774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45993.779396527774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45993.779396527774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45993.779396527774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45993.779396527774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45993.779396527774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45993.779396527774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45993.779396527774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45993.779396527774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45993.779396527774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45993.779396527774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45993.779396527774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45993.779396527774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45993.779396527774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45993.779396527774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45993.779396527774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45993.779396527774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45993.779396527774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45993.779396527774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45993.779396527774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45993.779396527774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45993.779396527774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45993.779396527774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45993.779396527774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45993.779396527774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45993.779396527774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45993.779396527774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45993.779396527774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45993.779396527774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45993.779396527774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45993.779396527774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45993.779396527774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45993.779396527774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45993.779396527774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45993.779396527774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45993.779396527774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45993.779396527774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45993.779396527774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45993.779396527774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45993.779396527774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45993.779396527774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45993.779396527774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45993.779396527774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45993.779396527774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45993.779396527774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45993.779396527774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45993.779396527774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45993.779396527774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45993.779396527774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45993.779396527774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45993.779396527774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45993.779396527774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45993.779396527774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45993.779396527774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45993.779396527774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45993.779396527774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45993.779396527774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45993.779396527774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45993.779396527774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45993.779396527774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45993.779396527774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45993.779396527774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45993.779396527774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45993.779396527774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45993.779396527774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45993.779396527774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45993.779396527774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45993.779396527774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45993.779396527774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45993.779396527774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45993.779396527774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45993.779396527774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45993.779396527774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45993.779396527774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45993.779396527774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45993.779396527774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45993.779396527774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45993.779396527774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45993.779396527774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45993.779396527774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45993.779396527774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45993.779396527774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45993.779396527774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45993.779396527774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45993.779396527774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45993.779396527774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45993.779396527774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45993.779396527774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45993.779396527774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45993.779396527774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45993.779396527774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45993.779396527774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45993.779396527774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45993.779396527774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45993.779396527774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45993.779396527774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45993.779396527774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45993.779396527774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45993.779396527774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45993.779396527774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45993.779396527774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45993.779396527774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45993.779396527774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45993.779396527774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45993.779396527774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45993.779396527774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45993.779396527774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45993.779396527774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45993.779396527774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45993.779396527774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45993.779396527774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45993.779396527774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45993.779396527774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45993.779396527774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45993.779396527774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45993.779396527774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45993.779396527774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45993.779396527774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45993.779396527774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45993.779396527774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45993.779396527774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45993.779396527774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45993.779396527774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45993.779396527774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45993.779396527774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45993.779396527774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45993.779396527774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45993.779396527774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45993.779396527774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45993.779396527774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45993.779396527774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45993.779396527774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45993.779396527774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45993.779396527774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45993.779396527774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45993.779396527774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45993.779396527774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45993.779396527774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45993.779396527774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45993.779396527774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45993.779396527774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45993.779396527774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45993.779396527774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45993.779396527774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45993.779396527774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45993.779396527774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45993.779396527774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45993.779396527774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45993.779396527774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45993.779396527774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45993.779396527774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45993.779396527774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45993.779396527774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45993.779396527774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45993.779396527774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45993.779396527774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45993.779396527774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45993.779396527774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45993.779396527774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45993.779396527774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45993.779396527774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45993.779396527774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45993.779396527774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45993.779396527774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45993.779396527774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45993.779396527774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45993.779396527774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45993.779396527774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45993.779396527774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45993.779396527774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45993.779396527774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45993.779396527774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45993.779396527774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45993.779396527774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45993.779396527774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45993.779396527774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45993.779396527774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45993.779396527774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45993.779396527774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45993.779396527774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45993.779396527774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45993.779396527774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45993.779396527774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45993.779396527774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45993.779396527774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45993.779396527774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45993.779396527774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45993.779396527774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45993.779396527774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45993.779396527774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45993.779396527774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45993.779396527774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45993.779396527774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45993.779396527774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45993.779396527774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45993.779396527774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45993.779396527774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45993.779396527774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45993.779396527774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45993.779396527774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45993.779396527774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45993.779396527774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45993.779396527774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45993.779396527774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45993.779396527774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45993.779396527774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45993.779396527774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45993.779396527774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45993.779396527774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45993.779396527774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45993.779396527774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45993.779396527774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45993.779396527774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45993.779396527774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45993.779396527774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45993.779396527774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45993.779396527774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45993.779396527774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45993.779396527774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45993.779396527774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45993.779396527774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45993.779396527774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45993.779396527774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45993.779396527774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45993.779396527774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45993.779396527774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45993.779396527774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45993.779396527774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45993.779396527774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45993.779396527774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45993.779396527774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45993.779396527774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45993.779396527774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45993.779396527774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45993.779396527774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45993.779396527774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45993.779396527774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45993.779396527774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45993.779396527774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45993.779396527774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45993.779396527774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45993.779396527774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45993.779396527774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45993.779396527774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45993.779396527774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45993.779396527774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45993.779396527774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45993.779396527774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45993.779396527774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45993.779396527774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45993.779396527774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45993.779396527774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45993.779396527774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45993.779396527774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45993.779396527774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45993.779396527774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45993.779396527774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45993.779396527774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45993.779396527774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45993.779396527774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45993.779396527774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45993.779396527774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45993.779396527774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45993.779396527774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45993.779396527774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45993.779396527774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45993.779396527774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45993.779396527774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45993.779396527774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45993.779396527774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45993.779396527774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45993.779396527774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45993.779396527774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45993.779396527774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45993.779396527774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45993.779396527774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45993.779396527774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45993.779396527774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45993.779396527774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45993.779396527774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45993.779396527774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45993.779396527774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45993.779396527774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45993.779396527774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45993.779396527774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45993.779396527774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45993.779396527774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45993.779396527774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45993.779396527774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45993.779396527774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45993.779396527774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45993.779396527774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45993.779396527774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45993.779396527774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45993.779396527774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45993.779396527774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45993.779396527774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45993.779396527774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45993.779396527774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45993.779396527774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45993.779396527774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45993.779396527774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45993.779396527774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45993.779396527774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45993.779396527774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45993.779396527774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45993.779396527774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45993.779396527774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45993.779396527774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45993.779396527774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45993.779396527774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45993.779396527774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45993.779396527774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45993.779396527774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45993.779396527774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45993.779396527774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45993.779396527774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45993.779396527774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45993.779396527774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45993.779396527774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45993.779396527774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45993.779396527774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45993.779396527774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45993.779396527774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45993.779396527774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45993.779396527774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45993.779396527774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45993.779396527774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45993.779396527774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45993.779396527774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45993.779396527774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45993.779396527774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45993.779396527774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45993.779396527774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45993.779396527774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45993.779396527774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45993.779396527774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45993.779396527774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45993.779396527774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45993.779396527774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45993.779396527774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45993.779396527774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45993.779396527774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45993.779396527774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45993.779396527774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45993.779396527774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45993.779396527774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45993.779396527774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45993.779396527774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45993.779396527774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45993.779396527774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45993.779396527774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45993.779396527774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45993.779396527774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45993.779396527774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45993.779396527774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45993.779396527774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45993.779396527774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45993.779396527774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45993.779396527774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45993.779396527774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45993.779396527774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45993.779396527774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45993.779396527774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45993.779396527774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45993.779396527774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45993.779396527774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45993.779396527774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45993.779396527774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45993.779396527774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45993.779396527774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45993.779396527774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45993.779396527774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45993.779396527774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45993.779396527774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45993.779396527774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45993.779396527774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45993.779396527774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45993.779396527774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45993.779396527774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45993.779396527774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45993.779396527774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45993.779396527774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45993.779396527774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45993.779396527774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45993.779396527774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45993.779396527774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45993.779396527774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45993.779396527774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45993.779396527774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45993.779396527774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45993.779396527774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45993.779396527774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45993.779396527774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45993.779396527774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45993.779396527774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45993.779396527774</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290.29867893517803</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4.196597221744014E-2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45993.779396527774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45993.779396527774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45993.779396527774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45993.779396527774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45993.779396527774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45993.779396527774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45993.779396527774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45993.779396527774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45993.779396527774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45993.779396527774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45993.779396527774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45993.779396527774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45993.779396527774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45993.779396527774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45993.779396527774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45993.779396527774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45993.779396527774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45993.779396527774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45993.779396527774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45993.779396527774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45993.779396527774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45993.779396527774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45993.779396527774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45993.779396527774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45993.779396527774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45993.779396527774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45993.779396527774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45993.779396527774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45993.779396527774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45993.779396527774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45993.779396527774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45993.779396527774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45993.779396527774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45993.779396527774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45993.779396527774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45993.779396527774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45993.779396527774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45993.779396527774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45993.779396527774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45993.779396527774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45993.779396527774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45993.779396527774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45993.779396527774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45993.779396527774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45993.779396527774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45993.779396527774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45993.779396527774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45993.779396527774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45993.779396527774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45993.779396527774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45993.779396527774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45993.779396527774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45993.779396527774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45993.779396527774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45993.779396527774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45993.779396527774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45993.779396527774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45993.779396527774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45993.779396527774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45993.779396527774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45993.779396527774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45993.779396527774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45993.779396527774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45993.779396527774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45993.779396527774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45993.779396527774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45993.779396527774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45993.779396527774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45993.779396527774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45993.779396527774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45993.779396527774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45993.779396527774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45993.779396527774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45993.779396527774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45993.779396527774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45993.779396527774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45993.779396527774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45993.779396527774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45993.779396527774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45993.779396527774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45993.779396527774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45993.779396527774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45993.779396527774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45993.779396527774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45993.779396527774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45993.779396527774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45993.779396527774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45993.779396527774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45993.779396527774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45993.779396527774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45993.779396527774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45993.779396527774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45993.779396527774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45993.779396527774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45993.779396527774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45993.779396527774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45993.779396527774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45993.779396527774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45993.779396527774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45993.779396527774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45993.779396527774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45993.779396527774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45993.779396527774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45993.779396527774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45993.779396527774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45993.779396527774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45993.779396527774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45993.779396527774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45993.779396527774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45993.779396527774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45993.779396527774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45993.779396527774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45993.779396527774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45993.779396527774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45993.779396527774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45993.779396527774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45993.779396527774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45993.779396527774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45993.779396527774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45993.779396527774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45993.779396527774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45993.779396527774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45993.779396527774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45993.779396527774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45993.779396527774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45993.779396527774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45993.779396527774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45993.779396527774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45993.779396527774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45993.779396527774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45993.779396527774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45993.779396527774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45993.779396527774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45993.779396527774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45993.779396527774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45993.779396527774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45993.779396527774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45993.779396527774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45993.779396527774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45993.779396527774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45993.779396527774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45993.779396527774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45993.779396527774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45993.779396527774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45993.779396527774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45993.779396527774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45993.779396527774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45993.779396527774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45993.779396527774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45993.779396527774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45993.779396527774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45993.779396527774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45993.779396527774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45993.779396527774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45993.779396527774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45993.779396527774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45993.779396527774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45993.779396527774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45993.779396527774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45993.779396527774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45993.779396527774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45993.779396527774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45993.779396527774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45993.779396527774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45993.779396527774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45993.779396527774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45993.779396527774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45993.779396527774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45993.779396527774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45993.779396527774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45993.779396527774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45993.779396527774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45993.779396527774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45993.779396527774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45993.779396527774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45993.779396527774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45993.779396527774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45993.779396527774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45993.779396527774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45993.779396527774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45993.779396527774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45993.779396527774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45993.779396527774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45993.779396527774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45993.779396527774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45993.779396527774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45993.779396527774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45993.779396527774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45993.779396527774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45993.779396527774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45993.779396527774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45993.779396527774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45993.779396527774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45993.779396527774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45993.779396527774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45993.779396527774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45993.779396527774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45993.779396527774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45993.779396527774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45993.779396527774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45993.779396527774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45993.779396527774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45993.779396527774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45993.779396527774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45993.779396527774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45993.779396527774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45993.779396527774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45993.779396527774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45993.779396527774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45993.779396527774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45993.779396527774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45993.779396527774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45993.779396527774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45993.779396527774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45993.779396527774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45993.779396527774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45993.779396527774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45993.779396527774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45993.779396527774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45993.779396527774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45993.779396527774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45993.779396527774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45993.779396527774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45993.779396527774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45993.779396527774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45993.779396527774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45993.779396527774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45993.779396527774</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101.94733634258591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39187</v>
      </c>
      <c r="F3" s="38">
        <v>45926.188877314817</v>
      </c>
      <c r="G3" s="105">
        <f t="shared" ref="G3" ca="1" si="0">IFERROR(NOW()-F3,"")</f>
        <v>67.590519212957588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39187</v>
      </c>
      <c r="F4" s="107">
        <v>45948.661111111112</v>
      </c>
      <c r="G4" s="108">
        <f t="shared" ref="G4" ca="1" si="1">IFERROR(NOW()-F4,"")</f>
        <v>45.11828541666182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12.406097916660656</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33152</v>
      </c>
      <c r="E6" s="37" t="s">
        <v>39106</v>
      </c>
      <c r="F6" s="38">
        <v>45993.750972222224</v>
      </c>
      <c r="G6" s="135">
        <f ca="1">IFERROR(NOW()-F6,"")</f>
        <v>2.8424305550288409E-2</v>
      </c>
      <c r="H6" s="38">
        <v>45993.728344907409</v>
      </c>
      <c r="I6" s="37" t="str">
        <f>IFERROR(VLOOKUP(D6,DB!A:F,6,0),"")</f>
        <v>Generator-SG</v>
      </c>
      <c r="J6" s="37" t="str">
        <f>IFERROR(VLOOKUP(D6,DB!A:G,7,0),"")</f>
        <v>Vandalized</v>
      </c>
      <c r="K6" s="37" t="s">
        <v>39211</v>
      </c>
      <c r="L6" s="37" t="str">
        <f>IFERROR(VLOOKUP(D6,DB!A:I,9,0),"")</f>
        <v>Latis</v>
      </c>
    </row>
    <row r="7" spans="1:13">
      <c r="A7" s="37" t="s">
        <v>39212</v>
      </c>
      <c r="B7" s="37" t="str">
        <f>IFERROR(VLOOKUP(D7,DB!A:K,11,0),"")</f>
        <v>R5</v>
      </c>
      <c r="C7" s="37">
        <v>1</v>
      </c>
      <c r="D7" s="37" t="s">
        <v>33229</v>
      </c>
      <c r="E7" s="37" t="s">
        <v>39106</v>
      </c>
      <c r="F7" s="38">
        <v>45993.753692129627</v>
      </c>
      <c r="G7" s="135">
        <f ca="1">IFERROR(NOW()-F7,"")</f>
        <v>2.5704398147354368E-2</v>
      </c>
      <c r="H7" s="38">
        <v>45993.747696759259</v>
      </c>
      <c r="I7" s="37" t="str">
        <f>IFERROR(VLOOKUP(D7,DB!A:F,6,0),"")</f>
        <v>SCECO</v>
      </c>
      <c r="J7" s="37" t="str">
        <f>IFERROR(VLOOKUP(D7,DB!A:G,7,0),"")</f>
        <v>Dead</v>
      </c>
      <c r="K7" s="37" t="s">
        <v>39213</v>
      </c>
      <c r="L7" s="37" t="str">
        <f>IFERROR(VLOOKUP(D7,DB!A:I,9,0),"")</f>
        <v>Latis</v>
      </c>
    </row>
    <row r="8" spans="1:13">
      <c r="A8" s="37"/>
      <c r="B8" s="37" t="str">
        <f>IFERROR(VLOOKUP(D8,DB!A:K,11,0),"")</f>
        <v/>
      </c>
      <c r="C8" s="37"/>
      <c r="D8" s="37"/>
      <c r="E8" s="37"/>
      <c r="F8" s="38"/>
      <c r="G8" s="135">
        <f ca="1">IFERROR(NOW()-F8,"")</f>
        <v>45993.779396527774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45993.779396527774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45993.779396527774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45993.779396527774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45993.779396527774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45993.779396527774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45993.779396527774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45993.779396527774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45993.779396527774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45993.779396527774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45993.779396527774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45993.779396527774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45993.779396527774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45993.779396527774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45993.779396527774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45993.779396527774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45993.779396527774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45993.779396527774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45993.779396527774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45993.779396527774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45993.779396527774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45993.779396527774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45993.779396527774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45993.779396527774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45993.779396527774</v>
      </c>
      <c r="H32" s="38"/>
      <c r="I32" s="37" t="str">
        <f>IFERROR(VLOOKUP(D32,DB!A:F,6,0),"")</f>
        <v/>
      </c>
      <c r="J32" s="37" t="str">
        <f>IFERROR(VLOOKUP(D32,DB!A:G,7,0),"")</f>
        <v/>
      </c>
      <c r="K32" s="37"/>
      <c r="L32" s="37" t="str">
        <f>IFERROR(VLOOKUP(D32,DB!A:I,9,0),"")</f>
        <v/>
      </c>
    </row>
    <row r="33" spans="1:12">
      <c r="A33" s="150"/>
      <c r="B33" s="150" t="str">
        <f>IFERROR(VLOOKUP(D33,DB!A:K,11,0),"")</f>
        <v/>
      </c>
      <c r="C33" s="150"/>
      <c r="D33" s="150"/>
      <c r="E33" s="150"/>
      <c r="F33" s="151"/>
      <c r="G33" s="152">
        <f ca="1">IFERROR(NOW()-F33,"")</f>
        <v>45993.779396527774</v>
      </c>
      <c r="H33" s="151"/>
      <c r="I33" s="150" t="str">
        <f>IFERROR(VLOOKUP(D33,DB!A:F,6,0),"")</f>
        <v/>
      </c>
      <c r="J33" s="150" t="str">
        <f>IFERROR(VLOOKUP(D33,DB!A:G,7,0),"")</f>
        <v/>
      </c>
      <c r="K33" s="150"/>
      <c r="L33" s="150"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31005</v>
      </c>
      <c r="E2" s="142" t="s">
        <v>39106</v>
      </c>
      <c r="F2" s="121">
        <v>45993.631064814814</v>
      </c>
      <c r="G2" s="72">
        <f ca="1">IFERROR(NOW()-F2,"-")</f>
        <v>0.14833171296049841</v>
      </c>
      <c r="H2" s="121">
        <v>45993.631064814814</v>
      </c>
      <c r="I2" s="119" t="str">
        <f>IFERROR(VLOOKUP(D2,DB!A:F,6,0),"")</f>
        <v>SCECO+STB</v>
      </c>
      <c r="J2" s="119" t="str">
        <f>IFERROR(VLOOKUP(D2,DB!A:G,7,0),"")</f>
        <v>Good</v>
      </c>
      <c r="K2" s="122" t="s">
        <v>39215</v>
      </c>
      <c r="L2" s="137" t="str">
        <f>IFERROR(VLOOKUP(D2,DB!A:I,9,0),"")</f>
        <v>Latis</v>
      </c>
    </row>
    <row r="3" spans="1:16382" ht="31.5" customHeight="1">
      <c r="A3" s="118"/>
      <c r="B3" s="119" t="str">
        <f>IFERROR(VLOOKUP(D3,DB!A:K,11,0),"")</f>
        <v/>
      </c>
      <c r="C3" s="120"/>
      <c r="D3" s="119"/>
      <c r="E3" s="142"/>
      <c r="F3" s="121"/>
      <c r="G3" s="72">
        <f ca="1">IFERROR(NOW()-F3,"-")</f>
        <v>45993.779396527774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45993.779396527774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45993.779396527774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45993.779396527774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45993.779396527774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45993.779396527774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45993.779396527774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45993.779396527774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45993.779396527774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45993.779396527774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45993.779396527774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45993.779396527774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45993.779396527774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45993.779396527774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45993.779396527774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45993.779396527774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45993.779396527774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45993.779396527774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45993.779396527774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45993.779396527774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45993.779396527774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45993.779396527774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45993.779396527774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45993.779396527774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45993.779396527774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45993.779396527774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45993.779396527774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45993.779396527774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45993.779396527774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45993.779396527774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45993.779396527774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45993.779396527774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45993.779396527774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45993.779396527774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45993.779396527774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45993.779396527774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45993.779396527774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45993.779396527774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45993.779396527774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45993.779396527774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45993.779396527774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45993.779396527774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45993.779396527774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45993.779396527774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45993.779396527774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45993.779396527774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45993.779396527774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45993.779396527774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45993.779396527774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45993.779396527774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45993.779396527774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45993.779396527774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45993.779396527774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45993.779396527774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45993.779396527774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45993.779396527774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45993.779396527774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45993.779396527774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45993.779396527774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45993.779396527774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45993.779396527774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45993.779396527774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45993.779396527774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45993.779396527774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45993.779396527774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45993.779396527774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45993.779396527774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45993.779396527774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45993.779396527774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45993.779396527774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45993.779396527774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45993.779396527774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45993.779396527774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45993.779396527774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45993.779396527774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45993.779396527774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45993.779396527774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45993.779396527774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45993.779396527774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45993.779396527774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45993.779396527774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45993.779396527774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45993.779396527774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45993.779396527774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45993.779396527774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45993.779396527774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45993.779396527774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45993.779396527774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45993.779396527774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45993.779396527774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45993.779396527774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45993.779396527774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45993.779396527774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45993.779396527774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45993.779396527774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45993.779396527774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45993.779396527774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45993.779396527774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45993.779396527774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45993.779396527774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45993.779396527774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45993.779396527774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45993.779396527774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45993.779396527774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45993.779396527774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45993.779396527774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45993.779396527774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45993.779396527774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45993.779396527774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45993.779396527774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45993.779396527774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45993.779396527774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45993.779396527774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45993.779396527774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45993.779396527774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45993.779396527774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45993.779396527774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45993.779396527774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45993.779396527774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45993.779396527774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45993.779396527774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45993.779396527774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45993.779396527774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45993.779396527774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45993.779396527774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45993.779396527774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45993.779396527774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45993.779396527774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45993.779396527774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45993.779396527774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45993.779396527774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45993.779396527774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45993.779396527774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45993.779396527774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45993.779396527774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45993.779396527774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45993.779396527774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45993.779396527774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45993.779396527774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45993.779396527774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45993.779396527774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45993.779396527774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45993.779396527774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45993.779396527774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45993.779396527774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45993.779396527774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45993.779396527774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45993.779396527774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45993.779396527774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45993.779396527774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45993.779396527774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45993.779396527774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45993.779396527774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45993.779396527774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45993.779396527774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45993.779396527774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45993.779396527774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45993.779396527774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45993.779396527774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45993.779396527774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45993.779396527774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45993.779396527774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45993.779396527774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45993.779396527774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45993.779396527774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45993.779396527774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45993.779396527774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45993.779396527774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45993.779396527774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45993.779396527774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45993.779396527774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45993.779396527774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45993.779396527774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45993.779396527774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45993.779396527774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45993.779396527774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45993.779396527774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45993.779396527774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45993.779396527774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45993.779396527774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45993.779396527774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45993.779396527774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45993.779396527774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45993.779396527774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45993.779396527774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45993.779396527774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45993.779396527774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45993.779396527774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45993.779396527774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45993.779396527774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45993.779396527774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45993.779396527774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45993.779396527774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45993.779396527774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45993.779396527774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45993.779396527774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45993.779396527774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45993.779396527774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45993.779396527774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45993.779396527774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45993.779396527774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45993.779396527774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45993.779396527774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45993.779396527774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45993.779396527774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45993.779396527774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45993.779396527774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45993.779396527774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45993.779396527774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45993.779396527774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45993.779396527774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45993.779396527774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45993.779396527774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45993.779396527774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45993.779396527774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45993.779396527774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45993.779396527774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45993.779396527774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45993.779396527774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45993.779396527774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45993.779396527774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45993.779396527774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45993.779396527774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45993.779396527774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45993.779396527774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45993.779396527774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45993.779396527774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45993.779396527774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45993.779396527774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45993.779396527774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45993.779396527774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45993.779396527774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45993.779396527774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45993.779396527774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45993.779396527774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45993.779396527774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45993.779396527774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45993.779396527774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45993.779396527774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45993.779396527774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45993.779396527774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45993.779396527774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45993.779396527774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45993.779396527774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45993.779396527774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45993.779396527774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45993.779396527774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45993.779396527774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45993.779396527774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45993.779396527774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45993.779396527774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45993.779396527774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45993.779396527774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45993.779396527774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45993.779396527774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45993.779396527774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45993.779396527774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45993.779396527774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45993.779396527774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45993.779396527774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45993.779396527774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45993.779396527774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45993.779396527774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45993.779396527774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45993.779396527774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45993.779396527774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45993.779396527774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45993.779396527774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45993.779396527774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45993.779396527774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45993.779396527774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45993.779396527774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45993.779396527774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45993.779396527774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45993.779396527774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45993.779396527774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45993.779396527774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45993.779396527774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45993.779396527774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45993.779396527774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45993.779396527774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45993.779396527774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45993.779396527774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45993.779396527774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45993.779396527774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45993.779396527774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45993.779396527774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45993.779396527774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45993.779396527774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45993.779396527774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45993.779396527774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45993.779396527774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45993.779396527774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45993.779396527774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45993.779396527774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45993.779396527774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45993.779396527774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45993.779396527774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45993.779396527774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45993.779396527774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45993.779396527774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45993.779396527774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45993.779396527774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45993.779396527774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45993.779396527774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45993.779396527774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45993.779396527774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45993.779396527774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45993.779396527774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45993.779396527774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45993.779396527774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45993.779396527774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45993.779396527774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45993.779396527774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45993.779396527774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45993.779396527774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45993.779396527774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45993.779396527774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45993.779396527774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45993.779396527774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45993.779396527774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45993.779396527774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45993.779396527774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45993.779396527774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45993.779396527774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45993.779396527774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45993.779396527774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45993.779396527774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45993.779396527774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45993.779396527774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45993.779396527774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45993.779396527774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45993.779396527774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45993.779396527774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45993.779396527774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45993.779396527774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45993.779396527774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45993.779396527774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45993.779396527774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45993.779396527774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45993.779396527774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45993.779396527774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45993.779396527774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45993.779396527774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45993.779396527774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45993.779396527774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45993.779396527774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45993.779396527774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45993.779396527774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45993.779396527774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45993.779396527774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45993.779396527774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45993.779396527774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45993.779396527774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45993.779396527774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45993.779396527774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45993.779396527774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45993.779396527774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45993.779396527774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45993.779396527774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45993.779396527774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45993.779396527774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45993.779396527774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45993.779396527774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45993.779396527774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45993.779396527774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45993.779396527774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45993.779396527774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45993.779396527774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45993.779396527774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45993.779396527774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45993.779396527774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45993.779396527774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45993.779396527774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45993.779396527774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45993.779396527774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45993.779396527774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45993.779396527774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45993.779396527774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45993.779396527774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45993.779396527774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45993.779396527774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45993.779396527774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45993.779396527774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45993.779396527774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45993.779396527774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45993.779396527774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45993.779396527774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45993.779396527774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45993.779396527774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45993.779396527774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45993.779396527774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45993.779396527774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45993.779396527774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45993.779396527774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45993.779396527774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45993.779396527774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45993.779396527774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45993.779396527774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45993.779396527774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45993.779396527774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45993.779396527774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45993.779396527774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45993.779396527774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45993.779396527774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45993.779396527774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45993.779396527774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45993.779396527774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45993.779396527774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45993.779396527774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45993.779396527774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45993.779396527774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45993.779396527774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45993.779396527774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45993.779396527774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45993.779396527774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45993.779396527774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45993.779396527774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45993.779396527774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45993.779396527774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45993.779396527774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45993.779396527774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45993.779396527774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45993.779396527774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45993.779396527774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45993.779396527774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45993.779396527774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45993.779396527774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45993.779396527774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45993.779396527774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45993.779396527774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45993.779396527774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45993.779396527774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45993.779396527774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45993.779396527774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45993.779396527774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45993.779396527774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45993.779396527774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45993.779396527774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45993.779396527774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45993.779396527774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45993.779396527774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45993.779396527774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45993.779396527774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45993.779396527774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45993.779396527774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45993.779396527774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45993.779396527774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45993.779396527774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45993.779396527774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45993.779396527774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45993.779396527774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45993.779396527774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45993.779396527774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45993.779396527774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45993.779396527774</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45993.779396527774</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2025-12-02T15:42:56Z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