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54" documentId="120_S{2AC9BD13-BADA-5192-A53E-5A8FF88502F6}" xr6:coauthVersionLast="47" xr6:coauthVersionMax="47" xr10:uidLastSave="{031F7C9C-2083-469D-B3FE-9B07161AEFB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<sst xmlns="http://schemas.openxmlformats.org/spreadsheetml/2006/main" count="181576" uniqueCount="39150">
  <si>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</si>
  <si>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</si>
  <si>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</si>
  <si>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</si>
  <si>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</si>
  <si>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</si>
  <si>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</si>
  <si>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</si>
  <si>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</si>
  <si>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</si>
  <si>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</si>
  <si>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</si>
  <si>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</si>
  <si>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</si>
  <si>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</si>
  <si>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</si>
  <si>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</si>
  <si>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</si>
  <si>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</si>
  <si>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</si>
  <si>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</si>
  <si>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</si>
  <si>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</si>
  <si>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</si>
  <si>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</si>
  <si>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</si>
  <si>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</si>
  <si>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</si>
  <si>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</si>
  <si>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</si>
  <si>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</si>
  <si>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</si>
  <si>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</si>
  <si>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</si>
  <si>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</si>
  <si>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</si>
  <si>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</si>
  <si>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</si>
  <si>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</si>
  <si>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</si>
  <si>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</si>
  <si>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</si>
  <si>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</si>
  <si>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</si>
  <si>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</si>
  <si>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</si>
  <si>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</si>
  <si>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</si>
  <si>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</si>
  <si>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</si>
  <si>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</si>
  <si>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</si>
  <si>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</si>
  <si>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</si>
  <si>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</si>
  <si>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</si>
  <si>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</si>
  <si>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</si>
  <si>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</si>
  <si>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</si>
  <si>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</si>
  <si>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</si>
  <si>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</si>
  <si>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</si>
  <si>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</si>
  <si>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</si>
  <si>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</si>
  <si>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</si>
  <si>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</si>
  <si>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</si>
  <si>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</si>
  <si>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</si>
  <si>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</si>
  <si>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</si>
  <si>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</si>
  <si>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</si>
  <si>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</si>
  <si>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</si>
  <si>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</si>
  <si>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</si>
  <si>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</si>
  <si>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</si>
  <si>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</si>
  <si>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</si>
  <si>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</si>
  <si>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</si>
  <si>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</si>
  <si>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</si>
  <si>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</si>
  <si>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</si>
  <si>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</si>
  <si>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</si>
  <si>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</si>
  <si>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</si>
  <si>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</si>
  <si>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</si>
  <si>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</si>
  <si>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</si>
  <si>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</si>
  <si>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</si>
  <si>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</si>
  <si>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</si>
  <si>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</si>
  <si>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</si>
  <si>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</si>
  <si>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</si>
  <si>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</si>
  <si>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</si>
  <si>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</si>
  <si>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</si>
  <si>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</si>
  <si>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</si>
  <si>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</si>
  <si>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</si>
  <si>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</si>
  <si>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</si>
  <si>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</si>
  <si>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</si>
  <si>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</si>
  <si>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</si>
  <si>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</si>
  <si>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</si>
  <si>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</si>
  <si>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</si>
  <si>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</si>
  <si>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</si>
  <si>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</si>
  <si>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</si>
  <si>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</si>
  <si>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</si>
  <si>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</si>
  <si>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</si>
  <si>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</si>
  <si>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</si>
  <si>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</si>
  <si>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</si>
  <si>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</si>
  <si>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</si>
  <si>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</si>
  <si>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</si>
  <si>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</si>
  <si>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</si>
  <si>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</si>
  <si>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</si>
  <si>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</si>
  <si>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</si>
  <si>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</si>
  <si>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</si>
  <si>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</si>
  <si>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</si>
  <si>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</si>
  <si>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</si>
  <si>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</si>
  <si>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</si>
  <si>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</si>
  <si>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</si>
  <si>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</si>
  <si>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</si>
  <si>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</si>
  <si>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</si>
  <si>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</si>
  <si>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</si>
  <si>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</si>
  <si>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</si>
  <si>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</si>
  <si>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</si>
  <si>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</si>
  <si>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</si>
  <si>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</si>
  <si>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</si>
  <si>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</si>
  <si>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</si>
  <si>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</si>
  <si>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</si>
  <si>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</si>
  <si>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</si>
  <si>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</si>
  <si>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</si>
  <si>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</si>
  <si>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</si>
  <si>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</si>
  <si>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</si>
  <si>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</si>
  <si>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</si>
  <si>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</si>
  <si>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</si>
  <si>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</si>
  <si>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</si>
  <si>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</si>
  <si>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</si>
  <si>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</si>
  <si>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</si>
  <si>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</si>
  <si>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</si>
  <si>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</si>
  <si>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</si>
  <si>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</si>
  <si>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</si>
  <si>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</si>
  <si>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</si>
  <si>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</si>
  <si>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</si>
  <si>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</si>
  <si>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</si>
  <si>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</si>
  <si>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</si>
  <si>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</si>
  <si>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</si>
  <si>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</si>
  <si>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</si>
  <si>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</si>
  <si>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</si>
  <si>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</si>
  <si>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</si>
  <si>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</si>
  <si>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</si>
  <si>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</si>
  <si>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</si>
  <si>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</si>
  <si>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</si>
  <si>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</si>
  <si>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</si>
  <si>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</si>
  <si>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</si>
  <si>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</si>
  <si>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</si>
  <si>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</si>
  <si>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</si>
  <si>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</si>
  <si>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</si>
  <si>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</si>
  <si>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</si>
  <si>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</si>
  <si>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</si>
  <si>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</si>
  <si>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</si>
  <si>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</si>
  <si>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</si>
  <si>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</si>
  <si>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</si>
  <si>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</si>
  <si>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</si>
  <si>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</si>
  <si>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</si>
  <si>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</si>
  <si>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</si>
  <si>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</si>
  <si>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</si>
  <si>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</si>
  <si>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</si>
  <si>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</si>
  <si>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</si>
  <si>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</si>
  <si>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</si>
  <si>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</si>
  <si>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</si>
  <si>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</si>
  <si>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</si>
  <si>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</si>
  <si>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</si>
  <si>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</si>
  <si>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</si>
  <si>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</si>
  <si>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</si>
  <si>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</si>
  <si>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</si>
  <si>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</si>
  <si>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</si>
  <si>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</si>
  <si>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</si>
  <si>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</si>
  <si>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</si>
  <si>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</si>
  <si>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</si>
  <si>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</si>
  <si>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</si>
  <si>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</si>
  <si>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</si>
  <si>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</si>
  <si>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</si>
  <si>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</si>
  <si>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</si>
  <si>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</si>
  <si>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</si>
  <si>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</si>
  <si>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</si>
  <si>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</si>
  <si>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</si>
  <si>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</si>
  <si>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</si>
  <si>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</si>
  <si>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</si>
  <si>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</si>
  <si>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</si>
  <si>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</si>
  <si>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</si>
  <si>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</si>
  <si>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</si>
  <si>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</si>
  <si>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</si>
  <si>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</si>
  <si>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</si>
  <si>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</si>
  <si>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</si>
  <si>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</si>
  <si>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</si>
  <si>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</si>
  <si>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</si>
  <si>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</si>
  <si>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</si>
  <si>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</si>
  <si>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</si>
  <si>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</si>
  <si>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</si>
  <si>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</si>
  <si>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</si>
  <si>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</si>
  <si>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</si>
  <si>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</si>
  <si>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</si>
  <si>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</si>
  <si>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</si>
  <si>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</si>
  <si>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</si>
  <si>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</si>
  <si>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</si>
  <si>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</si>
  <si>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</si>
  <si>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</si>
  <si>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</si>
  <si>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</si>
  <si>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</si>
  <si>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</si>
  <si>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</si>
  <si>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</si>
  <si>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</si>
  <si>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</si>
  <si>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</si>
  <si>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</si>
  <si>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</si>
  <si>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</si>
  <si>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</si>
  <si>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</si>
  <si>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</si>
  <si>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</si>
  <si>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</si>
  <si>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</si>
  <si>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</si>
  <si>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</si>
  <si>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</si>
  <si>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</si>
  <si>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</si>
  <si>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</si>
  <si>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</si>
  <si>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</si>
  <si>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</si>
  <si>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</si>
  <si>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</si>
  <si>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</si>
  <si>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</si>
  <si>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</si>
  <si>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</si>
  <si>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</si>
  <si>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</si>
  <si>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</si>
  <si>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</si>
  <si>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</si>
  <si>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</si>
  <si>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</si>
  <si>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</si>
  <si>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</si>
  <si>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</si>
  <si>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</si>
  <si>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</si>
  <si>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</si>
  <si>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</si>
  <si>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</si>
  <si>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</si>
  <si>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</si>
  <si>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</si>
  <si>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</si>
  <si>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</si>
  <si>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</si>
  <si>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</si>
  <si>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</si>
  <si>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</si>
  <si>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</si>
  <si>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</si>
  <si>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</si>
  <si>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</si>
  <si>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</si>
  <si>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</si>
  <si>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</si>
  <si>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</si>
  <si>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</si>
  <si>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</si>
  <si>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</si>
  <si>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</si>
  <si>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</si>
  <si>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</si>
  <si>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</si>
  <si>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</si>
  <si>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</si>
  <si>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</si>
  <si>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</si>
  <si>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</si>
  <si>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</si>
  <si>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</si>
  <si>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</si>
  <si>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</si>
  <si>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</si>
  <si>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</si>
  <si>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</si>
  <si>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</si>
  <si>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</si>
  <si>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</si>
  <si>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</si>
  <si>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</si>
  <si>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</si>
  <si>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</si>
  <si>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</si>
  <si>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</si>
  <si>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</si>
  <si>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</si>
  <si>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</si>
  <si>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</si>
  <si>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</si>
  <si>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</si>
  <si>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</si>
  <si>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</si>
  <si>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</si>
  <si>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</si>
  <si>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</si>
  <si>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</si>
  <si>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</si>
  <si>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</si>
  <si>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</si>
  <si>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</si>
  <si>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</si>
  <si>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</si>
  <si>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</si>
  <si>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</si>
  <si>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</si>
  <si>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</si>
  <si>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</si>
  <si>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</si>
  <si>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</si>
  <si>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</si>
  <si>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</si>
  <si>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</si>
  <si>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</si>
  <si>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</si>
  <si>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</si>
  <si>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</si>
  <si>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</si>
  <si>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</si>
  <si>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</si>
  <si>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</si>
  <si>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</si>
  <si>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</si>
  <si>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</si>
  <si>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</si>
  <si>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</si>
  <si>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</si>
  <si>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</si>
  <si>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</si>
  <si>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</si>
  <si>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</si>
  <si>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</si>
  <si>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</si>
  <si>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</si>
  <si>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</si>
  <si>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</si>
  <si>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</si>
  <si>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</si>
  <si>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</si>
  <si>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</si>
  <si>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</si>
  <si>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</si>
  <si>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</si>
  <si>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</si>
  <si>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</si>
  <si>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</si>
  <si>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</si>
  <si>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</si>
  <si>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</si>
  <si>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</si>
  <si>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</si>
  <si>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</si>
  <si>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</si>
  <si>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</si>
  <si>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</si>
  <si>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</si>
  <si>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</si>
  <si>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</si>
  <si>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</si>
  <si>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</si>
  <si>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</si>
  <si>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</si>
  <si>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</si>
  <si>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</si>
  <si>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</si>
  <si>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</si>
  <si>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</si>
  <si>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</si>
  <si>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</si>
  <si>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</si>
  <si>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</si>
  <si>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</si>
  <si>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</si>
  <si>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</si>
  <si>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</si>
  <si>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</si>
  <si>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</si>
  <si>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</si>
  <si>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</si>
  <si>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</si>
  <si>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</si>
  <si>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</si>
  <si>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</si>
  <si>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</si>
  <si>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</si>
  <si>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</si>
  <si>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</si>
  <si>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</si>
  <si>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</si>
  <si>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</si>
  <si>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</si>
  <si>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</si>
  <si>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</si>
  <si>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</si>
  <si>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</si>
  <si>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</si>
  <si>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</si>
  <si>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</si>
  <si>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</si>
  <si>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</si>
  <si>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</si>
  <si>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</si>
  <si>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</si>
  <si>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</si>
  <si>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</si>
  <si>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</si>
  <si>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</si>
  <si>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</si>
  <si>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</si>
  <si>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</si>
  <si>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</si>
  <si>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</si>
  <si>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</si>
  <si>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</si>
  <si>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</si>
  <si>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</si>
  <si>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</si>
  <si>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</si>
  <si>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</si>
  <si>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</si>
  <si>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</si>
  <si>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</si>
  <si>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</si>
  <si>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</si>
  <si>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</si>
  <si>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</si>
  <si>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</si>
  <si>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</si>
  <si>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</si>
  <si>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</si>
  <si>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</si>
  <si>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</si>
  <si>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</si>
  <si>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</si>
  <si>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</si>
  <si>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</si>
  <si>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</si>
  <si>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</si>
  <si>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</si>
  <si>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</si>
  <si>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</si>
  <si>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</si>
  <si>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</si>
  <si>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</si>
  <si>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</si>
  <si>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</si>
  <si>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</si>
  <si>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</si>
  <si>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</si>
  <si>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</si>
  <si>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</si>
  <si>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</si>
  <si>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</si>
  <si>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</si>
  <si>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</si>
  <si>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</si>
  <si>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</si>
  <si>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</si>
  <si>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</si>
  <si>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</si>
  <si>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</si>
  <si>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</si>
  <si>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</si>
  <si>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</si>
  <si>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</si>
  <si>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</si>
  <si>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</si>
  <si>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</si>
  <si>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</si>
  <si>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</si>
  <si>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</si>
  <si>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</si>
  <si>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</si>
  <si>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</si>
  <si>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</si>
  <si>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</si>
  <si>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</si>
  <si>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</si>
  <si>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</si>
  <si>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</si>
  <si>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</si>
  <si>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</si>
  <si>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</si>
  <si>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</si>
  <si>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</si>
  <si>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</si>
  <si>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</si>
  <si>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</si>
  <si>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</si>
  <si>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</si>
  <si>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</si>
  <si>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</si>
  <si>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</si>
  <si>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</si>
  <si>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</si>
  <si>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</si>
  <si>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</si>
  <si>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</si>
  <si>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</si>
  <si>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</si>
  <si>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</si>
  <si>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</si>
  <si>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</si>
  <si>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</si>
  <si>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</si>
  <si>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</si>
  <si>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</si>
  <si>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</si>
  <si>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</si>
  <si>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</si>
  <si>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</si>
  <si>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</si>
  <si>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</si>
  <si>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</si>
  <si>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</si>
  <si>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</si>
  <si>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</si>
  <si>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</si>
  <si>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</si>
  <si>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</si>
  <si>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</si>
  <si>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</si>
  <si>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</si>
  <si>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</si>
  <si>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</si>
  <si>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</si>
  <si>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</si>
  <si>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</si>
  <si>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</si>
  <si>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</si>
  <si>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</si>
  <si>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</si>
  <si>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</si>
  <si>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</si>
  <si>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</si>
  <si>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</si>
  <si>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</si>
  <si>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</si>
  <si>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</si>
  <si>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</si>
  <si>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</si>
  <si>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</si>
  <si>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</si>
  <si>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</si>
  <si>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</si>
  <si>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</si>
  <si>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</si>
  <si>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</si>
  <si>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</si>
  <si>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</si>
  <si>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</si>
  <si>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</si>
  <si>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</si>
  <si>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</si>
  <si>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</si>
  <si>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</si>
  <si>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</si>
  <si>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</si>
  <si>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</si>
  <si>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</si>
  <si>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</si>
  <si>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</si>
  <si>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</si>
  <si>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</si>
  <si>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</si>
  <si>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</si>
  <si>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</si>
  <si>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</si>
  <si>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</si>
  <si>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</si>
  <si>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</si>
  <si>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</si>
  <si>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</si>
  <si>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</si>
  <si>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</si>
  <si>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</si>
  <si>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</si>
  <si>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</si>
  <si>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</si>
  <si>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</si>
  <si>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</si>
  <si>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</si>
  <si>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</si>
  <si>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</si>
  <si>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</si>
  <si>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</si>
  <si>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</si>
  <si>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</si>
  <si>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</si>
  <si>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</si>
  <si>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</si>
  <si>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</si>
  <si>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</si>
  <si>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</si>
  <si>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</si>
  <si>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</si>
  <si>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</si>
  <si>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</si>
  <si>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</si>
  <si>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</si>
  <si>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</si>
  <si>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</si>
  <si>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</si>
  <si>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</si>
  <si>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</si>
  <si>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</si>
  <si>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</si>
  <si>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</si>
  <si>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</si>
  <si>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</si>
  <si>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</si>
  <si>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</si>
  <si>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</si>
  <si>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</si>
  <si>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</si>
  <si>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</si>
  <si>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</si>
  <si>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</si>
  <si>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</si>
  <si>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</si>
  <si>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</si>
  <si>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</si>
  <si>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</si>
  <si>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</si>
  <si>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</si>
  <si>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</si>
  <si>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</si>
  <si>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</si>
  <si>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</si>
  <si>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</si>
  <si>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</si>
  <si>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</si>
  <si>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</si>
  <si>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</si>
  <si>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</si>
  <si>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</si>
  <si>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</si>
  <si>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</si>
  <si>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</si>
  <si>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</si>
  <si>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</si>
  <si>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</si>
  <si>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</si>
  <si>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</si>
  <si>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</si>
  <si>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</si>
  <si>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</si>
  <si>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</si>
  <si>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</si>
  <si>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</si>
  <si>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</si>
  <si>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</si>
  <si>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</si>
  <si>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</si>
  <si>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</si>
  <si>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</si>
  <si>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</si>
  <si>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</si>
  <si>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</si>
  <si>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</si>
  <si>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</si>
  <si>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</si>
  <si>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</si>
  <si>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</si>
  <si>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</si>
  <si>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</si>
  <si>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</si>
  <si>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</si>
  <si>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</si>
  <si>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</si>
  <si>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</si>
  <si>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</si>
  <si>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</si>
  <si>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</si>
  <si>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</si>
  <si>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</si>
  <si>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</si>
  <si>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</si>
  <si>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</si>
  <si>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</si>
  <si>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</si>
  <si>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</si>
  <si>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</si>
  <si>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</si>
  <si>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</si>
  <si>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</si>
  <si>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</si>
  <si>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</si>
  <si>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</si>
  <si>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</si>
  <si>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</si>
  <si>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</si>
  <si>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</si>
  <si>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</si>
  <si>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</si>
  <si>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</si>
  <si>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</si>
  <si>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</si>
  <si>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</si>
  <si>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</si>
  <si>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</si>
  <si>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</si>
  <si>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</si>
  <si>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</si>
  <si>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</si>
  <si>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</si>
  <si>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</si>
  <si>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</si>
  <si>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</si>
  <si>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</si>
  <si>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</si>
  <si>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</si>
  <si>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</si>
  <si>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</si>
  <si>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</si>
  <si>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</si>
  <si>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</si>
  <si>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</si>
  <si>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</si>
  <si>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</si>
  <si>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</si>
  <si>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</si>
  <si>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</si>
  <si>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</si>
  <si>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</si>
  <si>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</si>
  <si>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</si>
  <si>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</si>
  <si>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</si>
  <si>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</si>
  <si>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</si>
  <si>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</si>
  <si>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</si>
  <si>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</si>
  <si>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</si>
  <si>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</si>
  <si>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</si>
  <si>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</si>
  <si>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</si>
  <si>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</si>
  <si>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</si>
  <si>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</si>
  <si>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</si>
  <si>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</si>
  <si>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</si>
  <si>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</si>
  <si>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</si>
  <si>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</si>
  <si>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</si>
  <si>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</si>
  <si>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</si>
  <si>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</si>
  <si>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</si>
  <si>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</si>
  <si>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</si>
  <si>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</si>
  <si>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</si>
  <si>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</si>
  <si>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</si>
  <si>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</si>
  <si>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</si>
  <si>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</si>
  <si>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</si>
  <si>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</si>
  <si>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</si>
  <si>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</si>
  <si>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</si>
  <si>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</si>
  <si>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</si>
  <si>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</si>
  <si>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</si>
  <si>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</si>
  <si>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</si>
  <si>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</si>
  <si>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</si>
  <si>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</si>
  <si>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</si>
  <si>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</si>
  <si>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</si>
  <si>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</si>
  <si>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</si>
  <si>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</si>
  <si>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</si>
  <si>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</si>
  <si>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</si>
  <si>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</si>
  <si>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</si>
  <si>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</si>
  <si>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</si>
  <si>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</si>
  <si>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</si>
  <si>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</si>
  <si>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</si>
  <si>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</si>
  <si>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</si>
  <si>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</si>
  <si>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</si>
  <si>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</si>
  <si>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</si>
  <si>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</si>
  <si>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</si>
  <si>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</si>
  <si>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</si>
  <si>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</si>
  <si>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</si>
  <si>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</si>
  <si>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</si>
  <si>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</si>
  <si>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</si>
  <si>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</si>
  <si>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</si>
  <si>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</si>
  <si>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</si>
  <si>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</si>
  <si>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</si>
  <si>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</si>
  <si>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</si>
  <si>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</si>
  <si>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</si>
  <si>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</si>
  <si>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</si>
  <si>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</si>
  <si>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</si>
  <si>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</si>
  <si>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</si>
  <si>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</si>
  <si>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</si>
  <si>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</si>
  <si>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</si>
  <si>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</si>
  <si>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</si>
  <si>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</si>
  <si>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</si>
  <si>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</si>
  <si>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</si>
  <si>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</si>
  <si>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</si>
  <si>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</si>
  <si>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</si>
  <si>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</si>
  <si>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</si>
  <si>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</si>
  <si>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</si>
  <si>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</si>
  <si>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</si>
  <si>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</si>
  <si>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</si>
  <si>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</si>
  <si>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</si>
  <si>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</si>
  <si>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</si>
  <si>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</si>
  <si>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</si>
  <si>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</si>
  <si>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</si>
  <si>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</si>
  <si>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</si>
  <si>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</si>
  <si>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</si>
  <si>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</si>
  <si>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</si>
  <si>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</si>
  <si>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</si>
  <si>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</si>
  <si>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</si>
  <si>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</si>
  <si>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</si>
  <si>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</si>
  <si>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</si>
  <si>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</si>
  <si>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</si>
  <si>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</si>
  <si>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</si>
  <si>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</si>
  <si>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</si>
  <si>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</si>
  <si>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</si>
  <si>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</si>
  <si>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</si>
  <si>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</si>
  <si>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</si>
  <si>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</si>
  <si>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</si>
  <si>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</si>
  <si>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</si>
  <si>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</si>
  <si>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</si>
  <si>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</si>
  <si>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</si>
  <si>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</si>
  <si>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</si>
  <si>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</si>
  <si>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</si>
  <si>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</si>
  <si>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</si>
  <si>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</si>
  <si>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</si>
  <si>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</si>
  <si>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</si>
  <si>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</si>
  <si>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</si>
  <si>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</si>
  <si>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</si>
  <si>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</si>
  <si>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</si>
  <si>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</si>
  <si>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</si>
  <si>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</si>
  <si>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</si>
  <si>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</si>
  <si>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</si>
  <si>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</si>
  <si>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</si>
  <si>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</si>
  <si>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</si>
  <si>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</si>
  <si>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</si>
  <si>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</si>
  <si>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</si>
  <si>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</si>
  <si>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</si>
  <si>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</si>
  <si>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</si>
  <si>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</si>
  <si>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</si>
  <si>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</si>
  <si>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</si>
  <si>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</si>
  <si>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</si>
  <si>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</si>
  <si>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</si>
  <si>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</si>
  <si>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</si>
  <si>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</si>
  <si>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</si>
  <si>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</si>
  <si>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</si>
  <si>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</si>
  <si>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</si>
  <si>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</si>
  <si>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</si>
  <si>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</si>
  <si>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</si>
  <si>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</si>
  <si>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</si>
  <si>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</si>
  <si>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</si>
  <si>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</si>
  <si>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</si>
  <si>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</si>
  <si>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</si>
  <si>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</si>
  <si>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</si>
  <si>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</si>
  <si>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</si>
  <si>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</si>
  <si>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</si>
  <si>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</si>
  <si>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</si>
  <si>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</si>
  <si>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</si>
  <si>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</si>
  <si>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</si>
  <si>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</si>
  <si>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</si>
  <si>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</si>
  <si>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</si>
  <si>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</si>
  <si>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</si>
  <si>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</si>
  <si>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</si>
  <si>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</si>
  <si>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</si>
  <si>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</si>
  <si>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</si>
  <si>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</si>
  <si>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</si>
  <si>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</si>
  <si>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</si>
  <si>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</si>
  <si>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</si>
  <si>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</si>
  <si>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</si>
  <si>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</si>
  <si>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</si>
  <si>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</si>
  <si>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</si>
  <si>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</si>
  <si>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</si>
  <si>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</si>
  <si>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</si>
  <si>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</si>
  <si>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</si>
  <si>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</si>
  <si>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</si>
  <si>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</si>
  <si>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</si>
  <si>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</si>
  <si>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</si>
  <si>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</si>
  <si>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</si>
  <si>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</si>
  <si>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</si>
  <si>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</si>
  <si>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</si>
  <si>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</si>
  <si>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</si>
  <si>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</si>
  <si>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</si>
  <si>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</si>
  <si>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</si>
  <si>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</si>
  <si>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</si>
  <si>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</si>
  <si>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</si>
  <si>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</si>
  <si>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</si>
  <si>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</si>
  <si>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</si>
  <si>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</si>
  <si>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</si>
  <si>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</si>
  <si>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</si>
  <si>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</si>
  <si>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</si>
  <si>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</si>
  <si>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</si>
  <si>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</si>
  <si>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</si>
  <si>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</si>
  <si>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</si>
  <si>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</si>
  <si>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</si>
  <si>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</si>
  <si>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</si>
  <si>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</si>
  <si>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</si>
  <si>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</si>
  <si>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</si>
  <si>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</si>
  <si>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</si>
  <si>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</si>
  <si>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</si>
  <si>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</si>
  <si>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</si>
  <si>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</si>
  <si>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</si>
  <si>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</si>
  <si>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</si>
  <si>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</si>
  <si>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</si>
  <si>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</si>
  <si>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</si>
  <si>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</si>
  <si>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</si>
  <si>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</si>
  <si>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</si>
  <si>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</si>
  <si>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</si>
  <si>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</si>
  <si>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</si>
  <si>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</si>
  <si>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</si>
  <si>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</si>
  <si>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</si>
  <si>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</si>
  <si>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</si>
  <si>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</si>
  <si>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</si>
  <si>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</si>
  <si>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</si>
  <si>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</si>
  <si>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</si>
  <si>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</si>
  <si>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</si>
  <si>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</si>
  <si>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</si>
  <si>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</si>
  <si>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</si>
  <si>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</si>
  <si>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</si>
  <si>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</si>
  <si>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</si>
  <si>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</si>
  <si>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</si>
  <si>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</si>
  <si>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</si>
  <si>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</si>
  <si>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</si>
  <si>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</si>
  <si>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</si>
  <si>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</si>
  <si>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</si>
  <si>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</si>
  <si>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</si>
  <si>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</si>
  <si>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</si>
  <si>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</si>
  <si>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</si>
  <si>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</si>
  <si>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</si>
  <si>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</si>
  <si>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</si>
  <si>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</si>
  <si>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</si>
  <si>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</si>
  <si>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</si>
  <si>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</si>
  <si>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</si>
  <si>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</si>
  <si>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</si>
  <si>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</si>
  <si>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</si>
  <si>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</si>
  <si>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</si>
  <si>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</si>
  <si>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</si>
  <si>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</si>
  <si>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</si>
  <si>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</si>
  <si>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</si>
  <si>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</si>
  <si>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</si>
  <si>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</si>
  <si>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</si>
  <si>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</si>
  <si>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</si>
  <si>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</si>
  <si>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</si>
  <si>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</si>
  <si>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</si>
  <si>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</si>
  <si>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</si>
  <si>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</si>
  <si>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</si>
  <si>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</si>
  <si>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</si>
  <si>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</si>
  <si>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</si>
  <si>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</si>
  <si>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</si>
  <si>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</si>
  <si>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</si>
  <si>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</si>
  <si>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</si>
  <si>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</si>
  <si>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</si>
  <si>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</si>
  <si>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</si>
  <si>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</si>
  <si>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</si>
  <si>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</si>
  <si>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</si>
  <si>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</si>
  <si>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</si>
  <si>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</si>
  <si>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</si>
  <si>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</si>
  <si>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</si>
  <si>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</si>
  <si>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</si>
  <si>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</si>
  <si>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</si>
  <si>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</si>
  <si>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</si>
  <si>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</si>
  <si>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</si>
  <si>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</si>
  <si>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</si>
  <si>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</si>
  <si>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</si>
  <si>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</si>
  <si>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</si>
  <si>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</si>
  <si>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</si>
  <si>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</si>
  <si>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</si>
  <si>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</si>
  <si>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</si>
  <si>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</si>
  <si>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</si>
  <si>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</si>
  <si>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</si>
  <si>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</si>
  <si>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</si>
  <si>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</si>
  <si>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</si>
  <si>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</si>
  <si>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</si>
  <si>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</si>
  <si>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</si>
  <si>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</si>
  <si>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</si>
  <si>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</si>
  <si>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</si>
  <si>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</si>
  <si>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</si>
  <si>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</si>
  <si>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</si>
  <si>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</si>
  <si>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</si>
  <si>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</si>
  <si>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</si>
  <si>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</si>
  <si>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</si>
  <si>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</si>
  <si>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</si>
  <si>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</si>
  <si>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</si>
  <si>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</si>
  <si>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</si>
  <si>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</si>
  <si>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</si>
  <si>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</si>
  <si>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</si>
  <si>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</si>
  <si>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</si>
  <si>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</si>
  <si>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</si>
  <si>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</si>
  <si>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</si>
  <si>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</si>
  <si>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</si>
  <si>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</si>
  <si>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</si>
  <si>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</si>
  <si>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</si>
  <si>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</si>
  <si>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</si>
  <si>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</si>
  <si>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</si>
  <si>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</si>
  <si>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</si>
  <si>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</si>
  <si>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</si>
  <si>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</si>
  <si>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</si>
  <si>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</si>
  <si>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</si>
  <si>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</si>
  <si>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</si>
  <si>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</si>
  <si>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</si>
  <si>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</si>
  <si>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</si>
  <si>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</si>
  <si>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</si>
  <si>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</si>
  <si>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</si>
  <si>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</si>
  <si>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</si>
  <si>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</si>
  <si>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</si>
  <si>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</si>
  <si>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</si>
  <si>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</si>
  <si>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</si>
  <si>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</si>
  <si>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</si>
  <si>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</si>
  <si>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</si>
  <si>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</si>
  <si>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</si>
  <si>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</si>
  <si>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</si>
  <si>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</si>
  <si>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</si>
  <si>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</si>
  <si>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</si>
  <si>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</si>
  <si>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</si>
  <si>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</si>
  <si>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</si>
  <si>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</si>
  <si>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</si>
  <si>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</si>
  <si>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</si>
  <si>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</si>
  <si>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</si>
  <si>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</si>
  <si>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</si>
  <si>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</si>
  <si>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</si>
  <si>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</si>
  <si>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</si>
  <si>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</si>
  <si>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</si>
  <si>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</si>
  <si>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</si>
  <si>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</si>
  <si>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</si>
  <si>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</si>
  <si>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</si>
  <si>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</si>
  <si>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</si>
  <si>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</si>
  <si>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</si>
  <si>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</si>
  <si>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</si>
  <si>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</si>
  <si>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</si>
  <si>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</si>
  <si>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</si>
  <si>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</si>
  <si>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</si>
  <si>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</si>
  <si>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</si>
  <si>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</si>
  <si>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</si>
  <si>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</si>
  <si>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</si>
  <si>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</si>
  <si>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</si>
  <si>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</si>
  <si>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</si>
  <si>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</si>
  <si>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</si>
  <si>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</si>
  <si>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</si>
  <si>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</si>
  <si>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</si>
  <si>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</si>
  <si>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</si>
  <si>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</si>
  <si>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</si>
  <si>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</si>
  <si>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</si>
  <si>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</si>
  <si>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</si>
  <si>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</si>
  <si>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</si>
  <si>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</si>
  <si>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</si>
  <si>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</si>
  <si>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</si>
  <si>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</si>
  <si>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</si>
  <si>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</si>
  <si>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</si>
  <si>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</si>
  <si>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</si>
  <si>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</si>
  <si>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</si>
  <si>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</si>
  <si>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</si>
  <si>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</si>
  <si>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</si>
  <si>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</si>
  <si>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</si>
  <si>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</si>
  <si>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</si>
  <si>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</si>
  <si>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</si>
  <si>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</si>
  <si>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</si>
  <si>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</si>
  <si>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</si>
  <si>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</si>
  <si>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</si>
  <si>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</si>
  <si>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</si>
  <si>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</si>
  <si>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</si>
  <si>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</si>
  <si>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</si>
  <si>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</si>
  <si>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</si>
  <si>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</si>
  <si>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</si>
  <si>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</si>
  <si>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</si>
  <si>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</si>
  <si>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</si>
  <si>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</si>
  <si>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</si>
  <si>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</si>
  <si>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</si>
  <si>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</si>
  <si>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</si>
  <si>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</si>
  <si>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</si>
  <si>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</si>
  <si>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</si>
  <si>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</si>
  <si>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</si>
  <si>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</si>
  <si>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</si>
  <si>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</si>
  <si>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</si>
  <si>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</si>
  <si>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</si>
  <si>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</si>
  <si>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</si>
  <si>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</si>
  <si>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</si>
  <si>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</si>
  <si>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</si>
  <si>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</si>
  <si>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</si>
  <si>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</si>
  <si>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</si>
  <si>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</si>
  <si>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</si>
  <si>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</si>
  <si>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</si>
  <si>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</si>
  <si>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</si>
  <si>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</si>
  <si>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</si>
  <si>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</si>
  <si>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</si>
  <si>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</si>
  <si>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</si>
  <si>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</si>
  <si>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</si>
  <si>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</si>
  <si>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</si>
  <si>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</si>
  <si>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</si>
  <si>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</si>
  <si>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</si>
  <si>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</si>
  <si>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</si>
  <si>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</si>
  <si>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</si>
  <si>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</si>
  <si>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</si>
  <si>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</si>
  <si>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</si>
  <si>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</si>
  <si>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</si>
  <si>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</si>
  <si>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</si>
  <si>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</si>
  <si>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</si>
  <si>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</si>
  <si>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</si>
  <si>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</si>
  <si>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</si>
  <si>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</si>
  <si>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</si>
  <si>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</si>
  <si>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</si>
  <si>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</si>
  <si>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</si>
  <si>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</si>
  <si>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</si>
  <si>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</si>
  <si>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</si>
  <si>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</si>
  <si>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</si>
  <si>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</si>
  <si>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</si>
  <si>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</si>
  <si>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</si>
  <si>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</si>
  <si>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</si>
  <si>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</si>
  <si>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</si>
  <si>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</si>
  <si>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</si>
  <si>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</si>
  <si>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</si>
  <si>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</si>
  <si>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</si>
  <si>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</si>
  <si>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</si>
  <si>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</si>
  <si>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</si>
  <si>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</si>
  <si>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</si>
  <si>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</si>
  <si>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</si>
  <si>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</si>
  <si>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</si>
  <si>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</si>
  <si>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</si>
  <si>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</si>
  <si>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</si>
  <si>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</si>
  <si>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</si>
  <si>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</si>
  <si>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</si>
  <si>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</si>
  <si>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</si>
  <si>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</si>
  <si>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</si>
  <si>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</si>
  <si>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</si>
  <si>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</si>
  <si>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</si>
  <si>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</si>
  <si>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</si>
  <si>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</si>
  <si>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</si>
  <si>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</si>
  <si>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</si>
  <si>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</si>
  <si>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</si>
  <si>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</si>
  <si>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</si>
  <si>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</si>
  <si>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</si>
  <si>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</si>
  <si>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</si>
  <si>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</si>
  <si>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</si>
  <si>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</si>
  <si>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</si>
  <si>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</si>
  <si>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</si>
  <si>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</si>
  <si>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</si>
  <si>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</si>
  <si>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</si>
  <si>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</si>
  <si>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</si>
  <si>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</si>
  <si>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</si>
  <si>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</si>
  <si>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</si>
  <si>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</si>
  <si>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</si>
  <si>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</si>
  <si>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</si>
  <si>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</si>
  <si>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</si>
  <si>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</si>
  <si>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</si>
  <si>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</si>
  <si>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</si>
  <si>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</si>
  <si>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</si>
  <si>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</si>
  <si>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</si>
  <si>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</si>
  <si>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</si>
  <si>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</si>
  <si>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</si>
  <si>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</si>
  <si>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</si>
  <si>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</si>
  <si>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</si>
  <si>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</si>
  <si>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</si>
  <si>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</si>
  <si>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</si>
  <si>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</si>
  <si>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</si>
  <si>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</si>
  <si>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</si>
  <si>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</si>
  <si>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</si>
  <si>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</si>
  <si>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</si>
  <si>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</si>
  <si>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</si>
  <si>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</si>
  <si>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</si>
  <si>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</si>
  <si>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</si>
  <si>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</si>
  <si>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</si>
  <si>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</si>
  <si>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</si>
  <si>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</si>
  <si>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</si>
  <si>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</si>
  <si>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</si>
  <si>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</si>
  <si>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</si>
  <si>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</si>
  <si>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</si>
  <si>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</si>
  <si>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</si>
  <si>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</si>
  <si>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</si>
  <si>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</si>
  <si>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</si>
  <si>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</si>
  <si>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</si>
  <si>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</si>
  <si>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</si>
  <si>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</si>
  <si>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</si>
  <si>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</si>
  <si>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</si>
  <si>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</si>
  <si>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</si>
  <si>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</si>
  <si>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</si>
  <si>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</si>
  <si>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</si>
  <si>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</si>
  <si>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</si>
  <si>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</si>
  <si>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</si>
  <si>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</si>
  <si>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</si>
  <si>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</si>
  <si>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</si>
  <si>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</si>
  <si>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</si>
  <si>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</si>
  <si>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</si>
  <si>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</si>
  <si>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</si>
  <si>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</si>
  <si>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</si>
  <si>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</si>
  <si>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</si>
  <si>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</si>
  <si>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</si>
  <si>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</si>
  <si>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</si>
  <si>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</si>
  <si>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</si>
  <si>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</si>
  <si>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</si>
  <si>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</si>
  <si>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</si>
  <si>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</si>
  <si>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</si>
  <si>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</si>
  <si>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</si>
  <si>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</si>
  <si>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</si>
  <si>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</si>
  <si>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</si>
  <si>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</si>
  <si>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</si>
  <si>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</si>
  <si>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</si>
  <si>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</si>
  <si>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</si>
  <si>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</si>
  <si>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</si>
  <si>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</si>
  <si>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</si>
  <si>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</si>
  <si>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</si>
  <si>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</si>
  <si>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</si>
  <si>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</si>
  <si>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</si>
  <si>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</si>
  <si>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</si>
  <si>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</si>
  <si>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</si>
  <si>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</si>
  <si>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</si>
  <si>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</si>
  <si>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</si>
  <si>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</si>
  <si>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</si>
  <si>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</si>
  <si>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</si>
  <si>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</si>
  <si>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</si>
  <si>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</si>
  <si>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</si>
  <si>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</si>
  <si>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</si>
  <si>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</si>
  <si>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</si>
  <si>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</si>
  <si>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</si>
  <si>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</si>
  <si>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</si>
  <si>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</si>
  <si>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</si>
  <si>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</si>
  <si>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</si>
  <si>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</si>
  <si>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</si>
  <si>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</si>
  <si>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</si>
  <si>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</si>
  <si>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</si>
  <si>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</si>
  <si>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</si>
  <si>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</si>
  <si>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</si>
  <si>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</si>
  <si>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</si>
  <si>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</si>
  <si>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</si>
  <si>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</si>
  <si>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</si>
  <si>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</si>
  <si>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</si>
  <si>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</si>
  <si>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</si>
  <si>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</si>
  <si>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</si>
  <si>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</si>
  <si>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</si>
  <si>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</si>
  <si>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</si>
  <si>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</si>
  <si>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</si>
  <si>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</si>
  <si>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</si>
  <si>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</si>
  <si>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</si>
  <si>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</si>
  <si>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</si>
  <si>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</si>
  <si>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</si>
  <si>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</si>
  <si>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</si>
  <si>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</si>
  <si>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</si>
  <si>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</si>
  <si>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</si>
  <si>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</si>
  <si>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</si>
  <si>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</si>
  <si>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</si>
  <si>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</si>
  <si>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</si>
  <si>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</si>
  <si>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</si>
  <si>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</si>
  <si>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</si>
  <si>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</si>
  <si>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</si>
  <si>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</si>
  <si>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</si>
  <si>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</si>
  <si>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</si>
  <si>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</si>
  <si>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</si>
  <si>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</si>
  <si>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</si>
  <si>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</si>
  <si>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</si>
  <si>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</si>
  <si>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</si>
  <si>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</si>
  <si>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</si>
  <si>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</si>
  <si>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</si>
  <si>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</si>
  <si>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</si>
  <si>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</si>
  <si>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</si>
  <si>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</si>
  <si>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</si>
  <si>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</si>
  <si>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</si>
  <si>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</si>
  <si>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</si>
  <si>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</si>
  <si>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</si>
  <si>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</si>
  <si>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</si>
  <si>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</si>
  <si>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</si>
  <si>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</si>
  <si>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</si>
  <si>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</si>
  <si>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</si>
  <si>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</si>
  <si>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</si>
  <si>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</si>
  <si>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</si>
  <si>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</si>
  <si>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</si>
  <si>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</si>
  <si>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</si>
  <si>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</si>
  <si>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</si>
  <si>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</si>
  <si>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</si>
  <si>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</si>
  <si>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</si>
  <si>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</si>
  <si>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</si>
  <si>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</si>
  <si>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</si>
  <si>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</si>
  <si>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</si>
  <si>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</si>
  <si>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</si>
  <si>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</si>
  <si>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</si>
  <si>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</si>
  <si>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</si>
  <si>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</si>
  <si>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</si>
  <si>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</si>
  <si>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</si>
  <si>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</si>
  <si>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</si>
  <si>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</si>
  <si>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</si>
  <si>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</si>
  <si>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</si>
  <si>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</si>
  <si>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</si>
  <si>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</si>
  <si>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</si>
  <si>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</si>
  <si>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</si>
  <si>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</si>
  <si>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</si>
  <si>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</si>
  <si>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</si>
  <si>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</si>
  <si>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</si>
  <si>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</si>
  <si>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</si>
  <si>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</si>
  <si>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</si>
  <si>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</si>
  <si>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</si>
  <si>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</si>
  <si>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</si>
  <si>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</si>
  <si>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</si>
  <si>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</si>
  <si>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</si>
  <si>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</si>
  <si>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</si>
  <si>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</si>
  <si>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</si>
  <si>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</si>
  <si>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</si>
  <si>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</si>
  <si>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</si>
  <si>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</si>
  <si>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</si>
  <si>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</si>
  <si>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</si>
  <si>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</si>
  <si>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</si>
  <si>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</si>
  <si>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</si>
  <si>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</si>
  <si>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</si>
  <si>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</si>
  <si>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</si>
  <si>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</si>
  <si>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</si>
  <si>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</si>
  <si>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</si>
  <si>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</si>
  <si>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</si>
  <si>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</si>
  <si>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</si>
  <si>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</si>
  <si>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</si>
  <si>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</si>
  <si>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</si>
  <si>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</si>
  <si>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</si>
  <si>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</si>
  <si>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</si>
  <si>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</si>
  <si>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</si>
  <si>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</si>
  <si>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</si>
  <si>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</si>
  <si>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</si>
  <si>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</si>
  <si>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</si>
  <si>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</si>
  <si>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</si>
  <si>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</si>
  <si>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</si>
  <si>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</si>
  <si>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</si>
  <si>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</si>
  <si>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</si>
  <si>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</si>
  <si>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</si>
  <si>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</si>
  <si>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</si>
  <si>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</si>
  <si>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</si>
  <si>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</si>
  <si>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</si>
  <si>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</si>
  <si>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</si>
  <si>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</si>
  <si>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</si>
  <si>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</si>
  <si>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</si>
  <si>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</si>
  <si>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</si>
  <si>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</si>
  <si>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</si>
  <si>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</si>
  <si>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</si>
  <si>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</si>
  <si>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</si>
  <si>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</si>
  <si>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</si>
  <si>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</si>
  <si>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</si>
  <si>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</si>
  <si>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</si>
  <si>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</si>
  <si>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</si>
  <si>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</si>
  <si>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</si>
  <si>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</si>
  <si>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</si>
  <si>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</si>
  <si>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</si>
  <si>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</si>
  <si>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</si>
  <si>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</si>
  <si>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</si>
  <si>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</si>
  <si>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</si>
  <si>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</si>
  <si>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</si>
  <si>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</si>
  <si>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</si>
  <si>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</si>
  <si>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</si>
  <si>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</si>
  <si>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</si>
  <si>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</si>
  <si>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</si>
  <si>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</si>
  <si>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</si>
  <si>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</si>
  <si>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</si>
  <si>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</si>
  <si>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</si>
  <si>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</si>
  <si>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</si>
  <si>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</si>
  <si>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</si>
  <si>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</si>
  <si>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</si>
  <si>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</si>
  <si>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</si>
  <si>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</si>
  <si>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</si>
  <si>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</si>
  <si>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</si>
  <si>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</si>
  <si>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</si>
  <si>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</si>
  <si>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</si>
  <si>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</si>
  <si>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</si>
  <si>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</si>
  <si>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</si>
  <si>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</si>
  <si>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</si>
  <si>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</si>
  <si>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</si>
  <si>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</si>
  <si>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</si>
  <si>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</si>
  <si>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</si>
  <si>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</si>
  <si>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</si>
  <si>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</si>
  <si>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</si>
  <si>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</si>
  <si>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</si>
  <si>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</si>
  <si>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</si>
  <si>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</si>
  <si>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</si>
  <si>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</si>
  <si>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</si>
  <si>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</si>
  <si>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</si>
  <si>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</si>
  <si>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</si>
  <si>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</si>
  <si>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</si>
  <si>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</si>
  <si>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</si>
  <si>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</si>
  <si>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</si>
  <si>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</si>
  <si>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</si>
  <si>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</si>
  <si>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</si>
  <si>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</si>
  <si>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</si>
  <si>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</si>
  <si>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</si>
  <si>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</si>
  <si>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</si>
  <si>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</si>
  <si>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</si>
  <si>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</si>
  <si>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</si>
  <si>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</si>
  <si>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</si>
  <si>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</si>
  <si>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</si>
  <si>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</si>
  <si>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</si>
  <si>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</si>
  <si>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</si>
  <si>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</si>
  <si>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</si>
  <si>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</si>
  <si>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</si>
  <si>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</si>
  <si>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</si>
  <si>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</si>
  <si>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</si>
  <si>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</si>
  <si>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</si>
  <si>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</si>
  <si>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</si>
  <si>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</si>
  <si>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</si>
  <si>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</si>
  <si>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</si>
  <si>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</si>
  <si>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</si>
  <si>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</si>
  <si>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</si>
  <si>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</si>
  <si>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</si>
  <si>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</si>
  <si>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</si>
  <si>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</si>
  <si>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</si>
  <si>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</si>
  <si>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</si>
  <si>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</si>
  <si>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</si>
  <si>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</si>
  <si>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</si>
  <si>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</si>
  <si>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</si>
  <si>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</si>
  <si>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</si>
  <si>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</si>
  <si>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</si>
  <si>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</si>
  <si>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</si>
  <si>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</si>
  <si>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</si>
  <si>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</si>
  <si>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</si>
  <si>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</si>
  <si>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</si>
  <si>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</si>
  <si>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</si>
  <si>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</si>
  <si>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</si>
  <si>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</si>
  <si>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</si>
  <si>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</si>
  <si>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</si>
  <si>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</si>
  <si>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</si>
  <si>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</si>
  <si>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</si>
  <si>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</si>
  <si>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</si>
  <si>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</si>
  <si>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</si>
  <si>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</si>
  <si>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</si>
  <si>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</si>
  <si>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</si>
  <si>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</si>
  <si>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</si>
  <si>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</si>
  <si>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</si>
  <si>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</si>
  <si>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</si>
  <si>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</si>
  <si>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</si>
  <si>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</si>
  <si>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</si>
  <si>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</si>
  <si>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</si>
  <si>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</si>
  <si>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</si>
  <si>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</si>
  <si>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</si>
  <si>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</si>
  <si>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</si>
  <si>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</si>
  <si>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</si>
  <si>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</si>
  <si>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</si>
  <si>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</si>
  <si>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</si>
  <si>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</si>
  <si>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</si>
  <si>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</si>
  <si>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</si>
  <si>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</si>
  <si>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</si>
  <si>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</si>
  <si>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</si>
  <si>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</si>
  <si>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</si>
  <si>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</si>
  <si>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</si>
  <si>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</si>
  <si>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</si>
  <si>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</si>
  <si>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</si>
  <si>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</si>
  <si>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</si>
  <si>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</si>
  <si>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</si>
  <si>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</si>
  <si>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</si>
  <si>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</si>
  <si>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</si>
  <si>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</si>
  <si>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</si>
  <si>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</si>
  <si>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</si>
  <si>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</si>
  <si>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</si>
  <si>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</si>
  <si>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</si>
  <si>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</si>
  <si>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</si>
  <si>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</si>
  <si>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</si>
  <si>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</si>
  <si>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</si>
  <si>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</si>
  <si>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</si>
  <si>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</si>
  <si>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</si>
  <si>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</si>
  <si>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</si>
  <si>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</si>
  <si>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</si>
  <si>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</si>
  <si>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</si>
  <si>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</si>
  <si>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</si>
  <si>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</si>
  <si>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</si>
  <si>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</si>
  <si>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</si>
  <si>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</si>
  <si>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</si>
  <si>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</si>
  <si>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</si>
  <si>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</si>
  <si>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</si>
  <si>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</si>
  <si>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</si>
  <si>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</si>
  <si>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</si>
  <si>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</si>
  <si>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</si>
  <si>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</si>
  <si>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</si>
  <si>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</si>
  <si>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</si>
  <si>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</si>
  <si>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</si>
  <si>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</si>
  <si>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</si>
  <si>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</si>
  <si>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</si>
  <si>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</si>
  <si>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</si>
  <si>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</si>
  <si>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</si>
  <si>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</si>
  <si>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</si>
  <si>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</si>
  <si>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</si>
  <si>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</si>
  <si>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</si>
  <si>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</si>
  <si>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</si>
  <si>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</si>
  <si>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</si>
  <si>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</si>
  <si>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</si>
  <si>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</si>
  <si>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</si>
  <si>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</si>
  <si>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</si>
  <si>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</si>
  <si>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</si>
  <si>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</si>
  <si>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</si>
  <si>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</si>
  <si>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</si>
  <si>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</si>
  <si>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</si>
  <si>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</si>
  <si>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</si>
  <si>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</si>
  <si>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</si>
  <si>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</si>
  <si>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</si>
  <si>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</si>
  <si>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</si>
  <si>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</si>
  <si>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</si>
  <si>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</si>
  <si>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</si>
  <si>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</si>
  <si>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</si>
  <si>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</si>
  <si>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</si>
  <si>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</si>
  <si>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</si>
  <si>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</si>
  <si>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</si>
  <si>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</si>
  <si>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</si>
  <si>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</si>
  <si>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</si>
  <si>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</si>
  <si>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</si>
  <si>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</si>
  <si>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</si>
  <si>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</si>
  <si>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</si>
  <si>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</si>
  <si>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</si>
  <si>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</si>
  <si>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</si>
  <si>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</si>
  <si>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</si>
  <si>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</si>
  <si>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</si>
  <si>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</si>
  <si>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</si>
  <si>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</si>
  <si>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</si>
  <si>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</si>
  <si>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</si>
  <si>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</si>
  <si>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</si>
  <si>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</si>
  <si>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</si>
  <si>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</si>
  <si>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</si>
  <si>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</si>
  <si>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</si>
  <si>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</si>
  <si>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</si>
  <si>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</si>
  <si>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</si>
  <si>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</si>
  <si>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</si>
  <si>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</si>
  <si>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</si>
  <si>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</si>
  <si>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</si>
  <si>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</si>
  <si>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</si>
  <si>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</si>
  <si>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</si>
  <si>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</si>
  <si>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</si>
  <si>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</si>
  <si>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</si>
  <si>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</si>
  <si>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</si>
  <si>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</si>
  <si>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</si>
  <si>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</si>
  <si>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</si>
  <si>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</si>
  <si>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</si>
  <si>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</si>
  <si>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</si>
  <si>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</si>
  <si>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</si>
  <si>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</si>
  <si>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</si>
  <si>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</si>
  <si>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</si>
  <si>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</si>
  <si>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</si>
  <si>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</si>
  <si>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</si>
  <si>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</si>
  <si>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</si>
  <si>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</si>
  <si>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</si>
  <si>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</si>
  <si>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</si>
  <si>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</si>
  <si>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</si>
  <si>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</si>
  <si>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</si>
  <si>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</si>
  <si>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</si>
  <si>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</si>
  <si>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</si>
  <si>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</si>
  <si>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</si>
  <si>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</si>
  <si>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</si>
  <si>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</si>
  <si>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</si>
  <si>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</si>
  <si>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</si>
  <si>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</si>
  <si>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</si>
  <si>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</si>
  <si>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</si>
  <si>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</si>
  <si>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</si>
  <si>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</si>
  <si>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</si>
  <si>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</si>
  <si>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</si>
  <si>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</si>
  <si>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</si>
  <si>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</si>
  <si>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</si>
  <si>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</si>
  <si>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</si>
  <si>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</si>
  <si>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</si>
  <si>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</si>
  <si>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</si>
  <si>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</si>
  <si>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</si>
  <si>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</si>
  <si>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</si>
  <si>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</si>
  <si>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</si>
  <si>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</si>
  <si>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</si>
  <si>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</si>
  <si>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</si>
  <si>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</si>
  <si>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</si>
  <si>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</si>
  <si>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</si>
  <si>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</si>
  <si>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</si>
  <si>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</si>
  <si>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</si>
  <si>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</si>
  <si>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</si>
  <si>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</si>
  <si>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</si>
  <si>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</si>
  <si>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</si>
  <si>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</si>
  <si>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</si>
  <si>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</si>
  <si>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</si>
  <si>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</si>
  <si>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</si>
  <si>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</si>
  <si>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</si>
  <si>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</si>
  <si>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</si>
  <si>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</si>
  <si>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</si>
  <si>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</si>
  <si>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</si>
  <si>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</si>
  <si>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</si>
  <si>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</si>
  <si>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</si>
  <si>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</si>
  <si>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</si>
  <si>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</si>
  <si>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</si>
  <si>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</si>
  <si>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</si>
  <si>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</si>
  <si>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</si>
  <si>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</si>
  <si>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</si>
  <si>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</si>
  <si>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</si>
  <si>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</si>
  <si>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</si>
  <si>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</si>
  <si>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</si>
  <si>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</si>
  <si>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</si>
  <si>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</si>
  <si>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</si>
  <si>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</si>
  <si>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</si>
  <si>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</si>
  <si>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</si>
  <si>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</si>
  <si>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</si>
  <si>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</si>
  <si>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</si>
  <si>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</si>
  <si>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</si>
  <si>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</si>
  <si>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</si>
  <si>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</si>
  <si>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</si>
  <si>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</si>
  <si>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</si>
  <si>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</si>
  <si>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</si>
  <si>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</si>
  <si>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</si>
  <si>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</si>
  <si>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</si>
  <si>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</si>
  <si>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</si>
  <si>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</si>
  <si>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</si>
  <si>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</si>
  <si>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</si>
  <si>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</si>
  <si>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</si>
  <si>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</si>
  <si>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</si>
  <si>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</si>
  <si>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</si>
  <si>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</si>
  <si>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</si>
  <si>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</si>
  <si>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</si>
  <si>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</si>
  <si>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</si>
  <si>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</si>
  <si>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</si>
  <si>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</si>
  <si>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</si>
  <si>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</si>
  <si>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</si>
  <si>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</si>
  <si>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</si>
  <si>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</si>
  <si>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</si>
  <si>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</si>
  <si>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</si>
  <si>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</si>
  <si>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</si>
  <si>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</si>
  <si>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</si>
  <si>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</si>
  <si>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</si>
  <si>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</si>
  <si>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</si>
  <si>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</si>
  <si>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</si>
  <si>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</si>
  <si>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</si>
  <si>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</si>
  <si>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</si>
  <si>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</si>
  <si>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</si>
  <si>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</si>
  <si>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</si>
  <si>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</si>
  <si>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</si>
  <si>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</si>
  <si>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</si>
  <si>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</si>
  <si>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</si>
  <si>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</si>
  <si>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</si>
  <si>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</si>
  <si>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</si>
  <si>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</si>
  <si>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</si>
  <si>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</si>
  <si>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</si>
  <si>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</si>
  <si>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</si>
  <si>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</si>
  <si>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</si>
  <si>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</si>
  <si>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</si>
  <si>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</si>
  <si>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</si>
  <si>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</si>
  <si>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</si>
  <si>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</si>
  <si>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</si>
  <si>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</si>
  <si>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</si>
  <si>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</si>
  <si>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</si>
  <si>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</si>
  <si>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</si>
  <si>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</si>
  <si>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</si>
  <si>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</si>
  <si>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</si>
  <si>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</si>
  <si>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</si>
  <si>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</si>
  <si>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</si>
  <si>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</si>
  <si>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</si>
  <si>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</si>
  <si>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</si>
  <si>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</si>
  <si>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</si>
  <si>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</si>
  <si>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</si>
  <si>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</si>
  <si>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</si>
  <si>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</si>
  <si>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</si>
  <si>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</si>
  <si>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</si>
  <si>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</si>
  <si>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</si>
  <si>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</si>
  <si>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</si>
  <si>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</si>
  <si>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</si>
  <si>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</si>
  <si>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</si>
  <si>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</si>
  <si>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</si>
  <si>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</si>
  <si>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</si>
  <si>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</si>
  <si>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</si>
  <si>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</si>
  <si>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</si>
  <si>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</si>
  <si>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</si>
  <si>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</si>
  <si>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</si>
  <si>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</si>
  <si>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</si>
  <si>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</si>
  <si>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</si>
  <si>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</si>
  <si>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</si>
  <si>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</si>
  <si>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</si>
  <si>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</si>
  <si>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</si>
  <si>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</si>
  <si>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</si>
  <si>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</si>
  <si>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</si>
  <si>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</si>
  <si>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</si>
  <si>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</si>
  <si>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</si>
  <si>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</si>
  <si>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</si>
  <si>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</si>
  <si>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</si>
  <si>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</si>
  <si>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</si>
  <si>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</si>
  <si>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</si>
  <si>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</si>
  <si>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</si>
  <si>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</si>
  <si>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</si>
  <si>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</si>
  <si>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</si>
  <si>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</si>
  <si>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</si>
  <si>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</si>
  <si>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</si>
  <si>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</si>
  <si>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</si>
  <si>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</si>
  <si>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</si>
  <si>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</si>
  <si>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</si>
  <si>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</si>
  <si>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</si>
  <si>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</si>
  <si>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</si>
  <si>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</si>
  <si>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</si>
  <si>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</si>
  <si>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</si>
  <si>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</si>
  <si>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</si>
  <si>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</si>
  <si>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</si>
  <si>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</si>
  <si>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</si>
  <si>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</si>
  <si>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</si>
  <si>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</si>
  <si>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</si>
  <si>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</si>
  <si>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</si>
  <si>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</si>
  <si>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</si>
  <si>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</si>
  <si>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</si>
  <si>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</si>
  <si>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</si>
  <si>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</si>
  <si>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</si>
  <si>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</si>
  <si>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</si>
  <si>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</si>
  <si>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</si>
  <si>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</si>
  <si>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</si>
  <si>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</si>
  <si>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</si>
  <si>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</si>
  <si>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</si>
  <si>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</si>
  <si>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</si>
  <si>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</si>
  <si>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</si>
  <si>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</si>
  <si>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</si>
  <si>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</si>
  <si>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</si>
  <si>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</si>
  <si>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</si>
  <si>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</si>
  <si>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</si>
  <si>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</si>
  <si>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</si>
  <si>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</si>
  <si>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</si>
  <si>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</si>
  <si>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</si>
  <si>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</si>
  <si>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</si>
  <si>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</si>
  <si>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</si>
  <si>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</si>
  <si>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</si>
  <si>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</si>
  <si>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</si>
  <si>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</si>
  <si>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</si>
  <si>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</si>
  <si>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</si>
  <si>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</si>
  <si>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</si>
  <si>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</si>
  <si>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</si>
  <si>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</si>
  <si>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</si>
  <si>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</si>
  <si>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</si>
  <si>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</si>
  <si>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</si>
  <si>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</si>
  <si>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</si>
  <si>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</si>
  <si>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</si>
  <si>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</si>
  <si>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</si>
  <si>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</si>
  <si>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</si>
  <si>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</si>
  <si>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</si>
  <si>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</si>
  <si>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</si>
  <si>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</si>
  <si>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</si>
  <si>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</si>
  <si>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</si>
  <si>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</si>
  <si>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</si>
  <si>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</si>
  <si>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</si>
  <si>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</si>
  <si>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</si>
  <si>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</si>
  <si>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</si>
  <si>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</si>
  <si>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</si>
  <si>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</si>
  <si>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</si>
  <si>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</si>
  <si>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</si>
  <si>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</si>
  <si>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</si>
  <si>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</si>
  <si>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</si>
  <si>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</si>
  <si>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</si>
  <si>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</si>
  <si>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</si>
  <si>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</si>
  <si>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</si>
  <si>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</si>
  <si>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</si>
  <si>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</si>
  <si>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</si>
  <si>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</si>
  <si>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</si>
  <si>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</si>
  <si>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</si>
  <si>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</si>
  <si>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</si>
  <si>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</si>
  <si>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</si>
  <si>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</si>
  <si>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</si>
  <si>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</si>
  <si>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</si>
  <si>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</si>
  <si>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</si>
  <si>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</si>
  <si>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</si>
  <si>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</si>
  <si>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</si>
  <si>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</si>
  <si>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</si>
  <si>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</si>
  <si>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</si>
  <si>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</si>
  <si>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</si>
  <si>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</si>
  <si>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</si>
  <si>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</si>
  <si>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</si>
  <si>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</si>
  <si>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</si>
  <si>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</si>
  <si>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</si>
  <si>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</si>
  <si>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</si>
  <si>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</si>
  <si>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</si>
  <si>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</si>
  <si>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</si>
  <si>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</si>
  <si>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</si>
  <si>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</si>
  <si>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</si>
  <si>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</si>
  <si>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</si>
  <si>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</si>
  <si>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</si>
  <si>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</si>
  <si>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</si>
  <si>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</si>
  <si>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</si>
  <si>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</si>
  <si>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</si>
  <si>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</si>
  <si>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</si>
  <si>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</si>
  <si>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</si>
  <si>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</si>
  <si>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</si>
  <si>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</si>
  <si>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</si>
  <si>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</si>
  <si>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</si>
  <si>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</si>
  <si>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</si>
  <si>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</si>
  <si>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</si>
  <si>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</si>
  <si>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</si>
  <si>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</si>
  <si>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</si>
  <si>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</si>
  <si>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</si>
  <si>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</si>
  <si>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</si>
  <si>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</si>
  <si>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</si>
  <si>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</si>
  <si>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</si>
  <si>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</si>
  <si>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</si>
  <si>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</si>
  <si>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</si>
  <si>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</si>
  <si>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</si>
  <si>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</si>
  <si>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</si>
  <si>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</si>
  <si>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</si>
  <si>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</si>
  <si>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</si>
  <si>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</si>
  <si>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</si>
  <si>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</si>
  <si>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</si>
  <si>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</si>
  <si>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</si>
  <si>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</si>
  <si>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</si>
  <si>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</si>
  <si>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</si>
  <si>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</si>
  <si>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</si>
  <si>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</si>
  <si>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</si>
  <si>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</si>
  <si>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</si>
  <si>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</si>
  <si>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</si>
  <si>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</si>
  <si>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</si>
  <si>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</si>
  <si>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</si>
  <si>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</si>
  <si>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</si>
  <si>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</si>
  <si>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</si>
  <si>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</si>
  <si>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</si>
  <si>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</si>
  <si>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</si>
  <si>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</si>
  <si>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</si>
  <si>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</si>
  <si>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</si>
  <si>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</si>
  <si>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</si>
  <si>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</si>
  <si>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</si>
  <si>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</si>
  <si>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</si>
  <si>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</si>
  <si>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</si>
  <si>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</si>
  <si>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</si>
  <si>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</si>
  <si>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</si>
  <si>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</si>
  <si>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</si>
  <si>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</si>
  <si>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</si>
  <si>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</si>
  <si>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</si>
  <si>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</si>
  <si>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</si>
  <si>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</si>
  <si>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</si>
  <si>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</si>
  <si>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</si>
  <si>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</si>
  <si>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</si>
  <si>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</si>
  <si>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</si>
  <si>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</si>
  <si>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</si>
  <si>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</si>
  <si>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</si>
  <si>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</si>
  <si>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</si>
  <si>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</si>
  <si>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</si>
  <si>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</si>
  <si>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</si>
  <si>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</si>
  <si>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</si>
  <si>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</si>
  <si>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</si>
  <si>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</si>
  <si>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</si>
  <si>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</si>
  <si>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</si>
  <si>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</si>
  <si>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</si>
  <si>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</si>
  <si>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</si>
  <si>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</si>
  <si>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</si>
  <si>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</si>
  <si>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</si>
  <si>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</si>
  <si>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</si>
  <si>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</si>
  <si>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</si>
  <si>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</si>
  <si>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</si>
  <si>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</si>
  <si>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</si>
  <si>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</si>
  <si>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</si>
  <si>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</si>
  <si>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</si>
  <si>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</si>
  <si>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</si>
  <si>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</si>
  <si>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</si>
  <si>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</si>
  <si>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</si>
  <si>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</si>
  <si>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</si>
  <si>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</si>
  <si>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</si>
  <si>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</si>
  <si>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</si>
  <si>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</si>
  <si>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</si>
  <si>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</si>
  <si>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</si>
  <si>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</si>
  <si>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</si>
  <si>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</si>
  <si>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</si>
  <si>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</si>
  <si>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</si>
  <si>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</si>
  <si>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</si>
  <si>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</si>
  <si>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</si>
  <si>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</si>
  <si>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</si>
  <si>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</si>
  <si>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</si>
  <si>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</si>
  <si>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</si>
  <si>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</si>
  <si>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</si>
  <si>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</si>
  <si>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</si>
  <si>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</si>
  <si>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</si>
  <si>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</si>
  <si>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</si>
  <si>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</si>
  <si>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</si>
  <si>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</si>
  <si>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</si>
  <si>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</si>
  <si>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</si>
  <si>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</si>
  <si>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</si>
  <si>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</si>
  <si>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</si>
  <si>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</si>
  <si>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</si>
  <si>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</si>
  <si>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</si>
  <si>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</si>
  <si>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</si>
  <si>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</si>
  <si>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</si>
  <si>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</si>
  <si>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</si>
  <si>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</si>
  <si>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</si>
  <si>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</si>
  <si>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</si>
  <si>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</si>
  <si>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</si>
  <si>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</si>
  <si>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</si>
  <si>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</si>
  <si>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</si>
  <si>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</si>
  <si>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</si>
  <si>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</si>
  <si>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</si>
  <si>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</si>
  <si>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</si>
  <si>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</si>
  <si>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</si>
  <si>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</si>
  <si>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</si>
  <si>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</si>
  <si>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</si>
  <si>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</si>
  <si>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</si>
  <si>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</si>
  <si>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</si>
  <si>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</si>
  <si>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</si>
  <si>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</si>
  <si>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</si>
  <si>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</si>
  <si>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</si>
  <si>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</si>
  <si>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</si>
  <si>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</si>
  <si>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</si>
  <si>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</si>
  <si>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</si>
  <si>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</si>
  <si>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</si>
  <si>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</si>
  <si>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</si>
  <si>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</si>
  <si>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</si>
  <si>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</si>
  <si>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</si>
  <si>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</si>
  <si>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</si>
  <si>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</si>
  <si>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</si>
  <si>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</si>
  <si>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</si>
  <si>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</si>
  <si>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</si>
  <si>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</si>
  <si>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</si>
  <si>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</si>
  <si>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</si>
  <si>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</si>
  <si>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</si>
  <si>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</si>
  <si>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</si>
  <si>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</si>
  <si>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</si>
  <si>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</si>
  <si>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</si>
  <si>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</si>
  <si>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</si>
  <si>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</si>
  <si>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</si>
  <si>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</si>
  <si>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</si>
  <si>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</si>
  <si>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</si>
  <si>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</si>
  <si>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</si>
  <si>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</si>
  <si>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</si>
  <si>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</si>
  <si>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</si>
  <si>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</si>
  <si>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</si>
  <si>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</si>
  <si>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</si>
  <si>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</si>
  <si>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</si>
  <si>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</si>
  <si>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</si>
  <si>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</si>
  <si>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</si>
  <si>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</si>
  <si>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</si>
  <si>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</si>
  <si>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</si>
  <si>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</si>
  <si>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</si>
  <si>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</si>
  <si>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</si>
  <si>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</si>
  <si>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</si>
  <si>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</si>
  <si>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</si>
  <si>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</si>
  <si>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</si>
  <si>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</si>
  <si>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</si>
  <si>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</si>
  <si>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</si>
  <si>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</si>
  <si>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</si>
  <si>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</si>
  <si>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</si>
  <si>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</si>
  <si>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</si>
  <si>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</si>
  <si>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</si>
  <si>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</si>
  <si>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</si>
  <si>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</si>
  <si>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</si>
  <si>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</si>
  <si>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</si>
  <si>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</si>
  <si>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</si>
  <si>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</si>
  <si>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</si>
  <si>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</si>
  <si>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</si>
  <si>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</si>
  <si>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</si>
  <si>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</si>
  <si>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</si>
  <si>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</si>
  <si>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</si>
  <si>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</si>
  <si>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</si>
  <si>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</si>
  <si>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</si>
  <si>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</si>
  <si>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</si>
  <si>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</si>
  <si>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</si>
  <si>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</si>
  <si>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</si>
  <si>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</si>
  <si>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</si>
  <si>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</si>
  <si>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</si>
  <si>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</si>
  <si>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</si>
  <si>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</si>
  <si>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</si>
  <si>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</si>
  <si>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</si>
  <si>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</si>
  <si>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</si>
  <si>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</si>
  <si>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</si>
  <si>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</si>
  <si>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</si>
  <si>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</si>
  <si>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</si>
  <si>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</si>
  <si>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</si>
  <si>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</si>
  <si>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</si>
  <si>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</si>
  <si>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</si>
  <si>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</si>
  <si>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</si>
  <si>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</si>
  <si>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</si>
  <si>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</si>
  <si>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</si>
  <si>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</si>
  <si>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</si>
  <si>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</si>
  <si>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</si>
  <si>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</si>
  <si>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</si>
  <si>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</si>
  <si>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</si>
  <si>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</si>
  <si>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</si>
  <si>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</si>
  <si>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</si>
  <si>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</si>
  <si>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</si>
  <si>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</si>
  <si>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</si>
  <si>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</si>
  <si>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</si>
  <si>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</si>
  <si>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</si>
  <si>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</si>
  <si>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</si>
  <si>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</si>
  <si>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</si>
  <si>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</si>
  <si>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</si>
  <si>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</si>
  <si>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</si>
  <si>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</si>
  <si>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</si>
  <si>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</si>
  <si>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</si>
  <si>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</si>
  <si>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</si>
  <si>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</si>
  <si>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</si>
  <si>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</si>
  <si>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</si>
  <si>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</si>
  <si>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</si>
  <si>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</si>
  <si>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</si>
  <si>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</si>
  <si>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</si>
  <si>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</si>
  <si>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</si>
  <si>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</si>
  <si>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</si>
  <si>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</si>
  <si>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</si>
  <si>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</si>
  <si>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</si>
  <si>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</si>
  <si>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</si>
  <si>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</si>
  <si>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</si>
  <si>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</si>
  <si>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</si>
  <si>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</si>
  <si>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</si>
  <si>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</si>
  <si>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</si>
  <si>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</si>
  <si>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</si>
  <si>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</si>
  <si>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</si>
  <si>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</si>
  <si>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</si>
  <si>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</si>
  <si>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</si>
  <si>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</si>
  <si>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</si>
  <si>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</si>
  <si>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</si>
  <si>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</si>
  <si>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</si>
  <si>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</si>
  <si>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</si>
  <si>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</si>
  <si>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</si>
  <si>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</si>
  <si>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</si>
  <si>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</si>
  <si>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</si>
  <si>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</si>
  <si>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</si>
  <si>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</si>
  <si>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</si>
  <si>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</si>
  <si>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</si>
  <si>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</si>
  <si>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</si>
  <si>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</si>
  <si>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</si>
  <si>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</si>
  <si>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</si>
  <si>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</si>
  <si>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</si>
  <si>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</si>
  <si>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</si>
  <si>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</si>
  <si>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</si>
  <si>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</si>
  <si>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</si>
  <si>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</si>
  <si>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</si>
  <si>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</si>
  <si>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</si>
  <si>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</si>
  <si>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</si>
  <si>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</si>
  <si>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</si>
  <si>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</si>
  <si>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</si>
  <si>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</si>
  <si>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</si>
  <si>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</si>
  <si>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</si>
  <si>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</si>
  <si>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</si>
  <si>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</si>
  <si>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</si>
  <si>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</si>
  <si>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</si>
  <si>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</si>
  <si>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</si>
  <si>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</si>
  <si>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</si>
  <si>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</si>
  <si>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</si>
  <si>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</si>
  <si>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</si>
  <si>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</si>
  <si>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</si>
  <si>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</si>
  <si>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</si>
  <si>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</si>
  <si>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</si>
  <si>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</si>
  <si>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</si>
  <si>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</si>
  <si>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</si>
  <si>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</si>
  <si>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</si>
  <si>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</si>
  <si>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</si>
  <si>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</si>
  <si>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</si>
  <si>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</si>
  <si>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</si>
  <si>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</si>
  <si>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</si>
  <si>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</si>
  <si>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</si>
  <si>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</si>
  <si>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</si>
  <si>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</si>
  <si>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</si>
  <si>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</si>
  <si>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</si>
  <si>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</si>
  <si>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</si>
  <si>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</si>
  <si>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</si>
  <si>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</si>
  <si>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</si>
  <si>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</si>
  <si>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</si>
  <si>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</si>
  <si>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</si>
  <si>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</si>
  <si>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</si>
  <si>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</si>
  <si>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</si>
  <si>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</si>
  <si>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</si>
  <si>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</si>
  <si>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</si>
  <si>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</si>
  <si>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</si>
  <si>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</si>
  <si>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</si>
  <si>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</si>
  <si>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</si>
  <si>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</si>
  <si>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</si>
  <si>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</si>
  <si>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</si>
  <si>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</si>
  <si>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</si>
  <si>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</si>
  <si>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</si>
  <si>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</si>
  <si>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</si>
  <si>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</si>
  <si>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</si>
  <si>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</si>
  <si>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</si>
  <si>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</si>
  <si>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</si>
  <si>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</si>
  <si>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</si>
  <si>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</si>
  <si>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</si>
  <si>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</si>
  <si>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</si>
  <si>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</si>
  <si>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</si>
  <si>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</si>
  <si>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</si>
  <si>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</si>
  <si>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</si>
  <si>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</si>
  <si>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</si>
  <si>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</si>
  <si>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</si>
  <si>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</si>
  <si>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</si>
  <si>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</si>
  <si>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</si>
  <si>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</si>
  <si>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</si>
  <si>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</si>
  <si>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</si>
  <si>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</si>
  <si>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</si>
  <si>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</si>
  <si>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</si>
  <si>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</si>
  <si>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</si>
  <si>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</si>
  <si>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</si>
  <si>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</si>
  <si>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</si>
  <si>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</si>
  <si>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</si>
  <si>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</si>
  <si>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</si>
  <si>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</si>
  <si>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</si>
  <si>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</si>
  <si>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</si>
  <si>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</si>
  <si>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</si>
  <si>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</si>
  <si>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</si>
  <si>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</si>
  <si>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</si>
  <si>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</si>
  <si>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</si>
  <si>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</si>
  <si>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</si>
  <si>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</si>
  <si>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</si>
  <si>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</si>
  <si>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</si>
  <si>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</si>
  <si>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</si>
  <si>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</si>
  <si>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</si>
  <si>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</si>
  <si>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</si>
  <si>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</si>
  <si>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</si>
  <si>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</si>
  <si>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</si>
  <si>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</si>
  <si>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</si>
  <si>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</si>
  <si>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</si>
  <si>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</si>
  <si>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</si>
  <si>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</si>
  <si>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</si>
  <si>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</si>
  <si>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</si>
  <si>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</si>
  <si>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</si>
  <si>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</si>
  <si>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</si>
  <si>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</si>
  <si>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</si>
  <si>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</si>
  <si>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</si>
  <si>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</si>
  <si>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</si>
  <si>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</si>
  <si>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</si>
  <si>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</si>
  <si>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</si>
  <si>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</si>
  <si>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</si>
  <si>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</si>
  <si>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</si>
  <si>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</si>
  <si>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</si>
  <si>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</si>
  <si>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</si>
  <si>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</si>
  <si>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</si>
  <si>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</si>
  <si>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</si>
  <si>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</si>
  <si>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</si>
  <si>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</si>
  <si>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</si>
  <si>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</si>
  <si>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</si>
  <si>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</si>
  <si>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</si>
  <si>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</si>
  <si>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</si>
  <si>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</si>
  <si>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</si>
  <si>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</si>
  <si>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</si>
  <si>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</si>
  <si>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</si>
  <si>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</si>
  <si>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</si>
  <si>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</si>
  <si>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</si>
  <si>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</si>
  <si>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</si>
  <si>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</si>
  <si>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</si>
  <si>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</si>
  <si>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</si>
  <si>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</si>
  <si>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</si>
  <si>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</si>
  <si>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</si>
  <si>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</si>
  <si>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</si>
  <si>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</si>
  <si>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</si>
  <si>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</si>
  <si>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</si>
  <si>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</si>
  <si>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</si>
  <si>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</si>
  <si>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</si>
  <si>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</si>
  <si>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</si>
  <si>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</si>
  <si>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</si>
  <si>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</si>
  <si>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</si>
  <si>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</si>
  <si>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</si>
  <si>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</si>
  <si>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</si>
  <si>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</si>
  <si>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</si>
  <si>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</si>
  <si>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</si>
  <si>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</si>
  <si>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</si>
  <si>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</si>
  <si>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</si>
  <si>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</si>
  <si>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</si>
  <si>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</si>
  <si>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</si>
  <si>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</si>
  <si>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</si>
  <si>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</si>
  <si>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</si>
  <si>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</si>
  <si>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</si>
  <si>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</si>
  <si>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</si>
  <si>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</si>
  <si>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</si>
  <si>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</si>
  <si>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</si>
  <si>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</si>
  <si>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</si>
  <si>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</si>
  <si>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</si>
  <si>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</si>
  <si>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</si>
  <si>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</si>
  <si>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</si>
  <si>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</si>
  <si>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</si>
  <si>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</si>
  <si>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</si>
  <si>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</si>
  <si>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</si>
  <si>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</si>
  <si>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</si>
  <si>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</si>
  <si>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</si>
  <si>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</si>
  <si>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</si>
  <si>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</si>
  <si>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</si>
  <si>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</si>
  <si>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</si>
  <si>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</si>
  <si>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</si>
  <si>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</si>
  <si>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</si>
  <si>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</si>
  <si>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</si>
  <si>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</si>
  <si>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</si>
  <si>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</si>
  <si>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</si>
  <si>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</si>
  <si>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</si>
  <si>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</si>
  <si>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</si>
  <si>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</si>
  <si>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</si>
  <si>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</si>
  <si>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</si>
  <si>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</si>
  <si>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</si>
  <si>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</si>
  <si>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</si>
  <si>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</si>
  <si>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</si>
  <si>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</si>
  <si>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</si>
  <si>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</si>
  <si>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</si>
  <si>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</si>
  <si>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</si>
  <si>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</si>
  <si>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</si>
  <si>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</si>
  <si>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</si>
  <si>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</si>
  <si>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</si>
  <si>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</si>
  <si>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</si>
  <si>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</si>
  <si>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</si>
  <si>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</si>
  <si>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</si>
  <si>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</si>
  <si>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</si>
  <si>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</si>
  <si>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</si>
  <si>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</si>
  <si>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</si>
  <si>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</si>
  <si>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</si>
  <si>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</si>
  <si>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</si>
  <si>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</si>
  <si>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</si>
  <si>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</si>
  <si>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</si>
  <si>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</si>
  <si>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</si>
  <si>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</si>
  <si>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</si>
  <si>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</si>
  <si>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</si>
  <si>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</si>
  <si>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</si>
  <si>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</si>
  <si>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</si>
  <si>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</si>
  <si>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</si>
  <si>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</si>
  <si>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</si>
  <si>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</si>
  <si>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</si>
  <si>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</si>
  <si>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</si>
  <si>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</si>
  <si>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</si>
  <si>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</si>
  <si>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</si>
  <si>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</si>
  <si>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</si>
  <si>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</si>
  <si>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</si>
  <si>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</si>
  <si>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</si>
  <si>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</si>
  <si>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</si>
  <si>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</si>
  <si>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</si>
  <si>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</si>
  <si>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</si>
  <si>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</si>
  <si>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</si>
  <si>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</si>
  <si>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</si>
  <si>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</si>
  <si>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</si>
  <si>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</si>
  <si>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</si>
  <si>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</si>
  <si>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</si>
  <si>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</si>
  <si>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</si>
  <si>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</si>
  <si>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</si>
  <si>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</si>
  <si>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</si>
  <si>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</si>
  <si>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</si>
  <si>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</si>
  <si>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</si>
  <si>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</si>
  <si>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</si>
  <si>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</si>
  <si>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</si>
  <si>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</si>
  <si>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</si>
  <si>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</si>
  <si>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</si>
  <si>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</si>
  <si>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</si>
  <si>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</si>
  <si>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</si>
  <si>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</si>
  <si>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</si>
  <si>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</si>
  <si>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</si>
  <si>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</si>
  <si>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</si>
  <si>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</si>
  <si>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</si>
  <si>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</si>
  <si>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</si>
  <si>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</si>
  <si>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</si>
  <si>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</si>
  <si>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</si>
  <si>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</si>
  <si>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</si>
  <si>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</si>
  <si>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</si>
  <si>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</si>
  <si>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</si>
  <si>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</si>
  <si>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</si>
  <si>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</si>
  <si>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</si>
  <si>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</si>
  <si>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</si>
  <si>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</si>
  <si>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</si>
  <si>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</si>
  <si>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</si>
  <si>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</si>
  <si>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</si>
  <si>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</si>
  <si>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</si>
  <si>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</si>
  <si>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</si>
  <si>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</si>
  <si>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</si>
  <si>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</si>
  <si>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</si>
  <si>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</si>
  <si>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</si>
  <si>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</si>
  <si>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</si>
  <si>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</si>
  <si>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</si>
  <si>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</si>
  <si>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</si>
  <si>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</si>
  <si>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</si>
  <si>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</si>
  <si>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</si>
  <si>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</si>
  <si>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</si>
  <si>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</si>
  <si>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</si>
  <si>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</si>
  <si>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</si>
  <si>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</si>
  <si>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</si>
  <si>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</si>
  <si>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</si>
  <si>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</si>
  <si>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</si>
  <si>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</si>
  <si>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</si>
  <si>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</si>
  <si>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</si>
  <si>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</si>
  <si>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</si>
  <si>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</si>
  <si>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</si>
  <si>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</si>
  <si>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</si>
  <si>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</si>
  <si>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</si>
  <si>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</si>
  <si>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</si>
  <si>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</si>
  <si>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</si>
  <si>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</si>
  <si>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</si>
  <si>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</si>
  <si>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</si>
  <si>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</si>
  <si>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</si>
  <si>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</si>
  <si>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</si>
  <si>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</si>
  <si>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</si>
  <si>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</si>
  <si>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</si>
  <si>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</si>
  <si>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</si>
  <si>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</si>
  <si>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</si>
  <si>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</si>
  <si>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</si>
  <si>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</si>
  <si>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</si>
  <si>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</si>
  <si>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</si>
  <si>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</si>
  <si>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</si>
  <si>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</si>
  <si>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</si>
  <si>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</si>
  <si>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</si>
  <si>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</si>
  <si>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</si>
  <si>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</si>
  <si>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</si>
  <si>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</si>
  <si>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</si>
  <si>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</si>
  <si>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</si>
  <si>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</si>
  <si>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</si>
  <si>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</si>
  <si>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</si>
  <si>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</si>
  <si>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</si>
  <si>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</si>
  <si>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</si>
  <si>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</si>
  <si>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</si>
  <si>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</si>
  <si>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</si>
  <si>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</si>
  <si>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</si>
  <si>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</si>
  <si>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</si>
  <si>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</si>
  <si>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</si>
  <si>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</si>
  <si>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</si>
  <si>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</si>
  <si>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</si>
  <si>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</si>
  <si>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</si>
  <si>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</si>
  <si>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</si>
  <si>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</si>
  <si>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</si>
  <si>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</si>
  <si>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</si>
  <si>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</si>
  <si>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</si>
  <si>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</si>
  <si>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</si>
  <si>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</si>
  <si>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</si>
  <si>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</si>
  <si>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</si>
  <si>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</si>
  <si>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</si>
  <si>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</si>
  <si>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</si>
  <si>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</si>
  <si>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</si>
  <si>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</si>
  <si>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</si>
  <si>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</si>
  <si>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</si>
  <si>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</si>
  <si>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</si>
  <si>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</si>
  <si>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</si>
  <si>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</si>
  <si>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</si>
  <si>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</si>
  <si>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</si>
  <si>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</si>
  <si>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</si>
  <si>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</si>
  <si>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</si>
  <si>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</si>
  <si>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</si>
  <si>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</si>
  <si>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</si>
  <si>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</si>
  <si>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</si>
  <si>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</si>
  <si>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</si>
  <si>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</si>
  <si>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</si>
  <si>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</si>
  <si>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</si>
  <si>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</si>
  <si>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</si>
  <si>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</si>
  <si>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</si>
  <si>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</si>
  <si>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</si>
  <si>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</si>
  <si>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</si>
  <si>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</si>
  <si>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</si>
  <si>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</si>
  <si>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</si>
  <si>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</si>
  <si>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</si>
  <si>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</si>
  <si>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</si>
  <si>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</si>
  <si>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</si>
  <si>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</si>
  <si>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</si>
  <si>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</si>
  <si>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</si>
  <si>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</si>
  <si>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</si>
  <si>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</si>
  <si>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</si>
  <si>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</si>
  <si>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</si>
  <si>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</si>
  <si>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</si>
  <si>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</si>
  <si>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</si>
  <si>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</si>
  <si>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</si>
  <si>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</si>
  <si>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</si>
  <si>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</si>
  <si>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</si>
  <si>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</si>
  <si>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</si>
  <si>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</si>
  <si>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</si>
  <si>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</si>
  <si>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</si>
  <si>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</si>
  <si>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</si>
  <si>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</si>
  <si>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</si>
  <si>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</si>
  <si>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</si>
  <si>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</si>
  <si>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</si>
  <si>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</si>
  <si>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</si>
  <si>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</si>
  <si>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</si>
  <si>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</si>
  <si>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</si>
  <si>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</si>
  <si>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</si>
  <si>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</si>
  <si>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</si>
  <si>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</si>
  <si>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</si>
  <si>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</si>
  <si>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</si>
  <si>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</si>
  <si>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</si>
  <si>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</si>
  <si>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</si>
  <si>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</si>
  <si>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</si>
  <si>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</si>
  <si>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</si>
  <si>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</si>
  <si>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</si>
  <si>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</si>
  <si>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</si>
  <si>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</si>
  <si>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</si>
  <si>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</si>
  <si>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</si>
  <si>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</si>
  <si>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</si>
  <si>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</si>
  <si>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</si>
  <si>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</si>
  <si>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</si>
  <si>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</si>
  <si>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</si>
  <si>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</si>
  <si>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</si>
  <si>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</si>
  <si>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</si>
  <si>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</si>
  <si>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</si>
  <si>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</si>
  <si>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</si>
  <si>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</si>
  <si>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</si>
  <si>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</si>
  <si>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</si>
  <si>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</si>
  <si>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</si>
  <si>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</si>
  <si>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</si>
  <si>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</si>
  <si>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</si>
  <si>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</si>
  <si>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</si>
  <si>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</si>
  <si>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</si>
  <si>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</si>
  <si>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</si>
  <si>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</si>
  <si>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</si>
  <si>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</si>
  <si>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</si>
  <si>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</si>
  <si>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</si>
  <si>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</si>
  <si>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</si>
  <si>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</si>
  <si>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</si>
  <si>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</si>
  <si>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</si>
  <si>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</si>
  <si>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</si>
  <si>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</si>
  <si>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</si>
  <si>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</si>
  <si>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</si>
  <si>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</si>
  <si>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</si>
  <si>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</si>
  <si>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</si>
  <si>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</si>
  <si>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</si>
  <si>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</si>
  <si>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</si>
  <si>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</si>
  <si>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</si>
  <si>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</si>
  <si>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</si>
  <si>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</si>
  <si>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</si>
  <si>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</si>
  <si>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</si>
  <si>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</si>
  <si>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</si>
  <si>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</si>
  <si>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</si>
  <si>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</si>
  <si>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</si>
  <si>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</si>
  <si>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</si>
  <si>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</si>
  <si>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</si>
  <si>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</si>
  <si>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</si>
  <si>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</si>
  <si>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</si>
  <si>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</si>
  <si>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</si>
  <si>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</si>
  <si>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</si>
  <si>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</si>
  <si>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</si>
  <si>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</si>
  <si>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</si>
  <si>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</si>
  <si>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</si>
  <si>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</si>
  <si>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</si>
  <si>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</si>
  <si>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</si>
  <si>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</si>
  <si>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</si>
  <si>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</si>
  <si>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</si>
  <si>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</si>
  <si>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</si>
  <si>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</si>
  <si>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</si>
  <si>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</si>
  <si>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</si>
  <si>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</si>
  <si>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</si>
  <si>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</si>
  <si>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</si>
  <si>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</si>
  <si>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</si>
  <si>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</si>
  <si>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</si>
  <si>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</si>
  <si>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</si>
  <si>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</si>
  <si>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</si>
  <si>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</si>
  <si>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</si>
  <si>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</si>
  <si>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</si>
  <si>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</si>
  <si>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</si>
  <si>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</si>
  <si>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</si>
  <si>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</si>
  <si>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</si>
  <si>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</si>
  <si>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</si>
  <si>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</si>
  <si>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</si>
  <si>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</si>
  <si>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</si>
  <si>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</si>
  <si>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</si>
  <si>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</si>
  <si>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</si>
  <si>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</si>
  <si>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</si>
  <si>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</si>
  <si>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</si>
  <si>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</si>
  <si>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</si>
  <si>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</si>
  <si>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</si>
  <si>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</si>
  <si>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</si>
  <si>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</si>
  <si>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</si>
  <si>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</si>
  <si>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</si>
  <si>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</si>
  <si>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</si>
  <si>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</si>
  <si>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</si>
  <si>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</si>
  <si>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</si>
  <si>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</si>
  <si>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</si>
  <si>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</si>
  <si>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</si>
  <si>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</si>
  <si>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</si>
  <si>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</si>
  <si>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</si>
  <si>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</si>
  <si>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</si>
  <si>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</si>
  <si>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</si>
  <si>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</si>
  <si>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</si>
  <si>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</si>
  <si>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</si>
  <si>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</si>
  <si>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</si>
  <si>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</si>
  <si>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</si>
  <si>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</si>
  <si>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</si>
  <si>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</si>
  <si>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</si>
  <si>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</si>
  <si>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</si>
  <si>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</si>
  <si>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</si>
  <si>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</si>
  <si>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</si>
  <si>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</si>
  <si>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</si>
  <si>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</si>
  <si>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</si>
  <si>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</si>
  <si>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</si>
  <si>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</si>
  <si>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</si>
  <si>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</si>
  <si>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</si>
  <si>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</si>
  <si>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</si>
  <si>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</si>
  <si>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</si>
  <si>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</si>
  <si>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</si>
  <si>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</si>
  <si>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</si>
  <si>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</si>
  <si>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</si>
  <si>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</si>
  <si>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</si>
  <si>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</si>
  <si>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</si>
  <si>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</si>
  <si>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</si>
  <si>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</si>
  <si>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</si>
  <si>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</si>
  <si>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</si>
  <si>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</si>
  <si>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</si>
  <si>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</si>
  <si>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</si>
  <si>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</si>
  <si>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</si>
  <si>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</si>
  <si>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</si>
  <si>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</si>
  <si>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</si>
  <si>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</si>
  <si>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</si>
  <si>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</si>
  <si>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</si>
  <si>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</si>
  <si>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</si>
  <si>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</si>
  <si>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</si>
  <si>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</si>
  <si>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</si>
  <si>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</si>
  <si>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</si>
  <si>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</si>
  <si>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</si>
  <si>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</si>
  <si>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</si>
  <si>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</si>
  <si>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</si>
  <si>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</si>
  <si>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</si>
  <si>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</si>
  <si>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</si>
  <si>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</si>
  <si>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</si>
  <si>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</si>
  <si>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</si>
  <si>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</si>
  <si>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</si>
  <si>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</si>
  <si>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</si>
  <si>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</si>
  <si>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</si>
  <si>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</si>
  <si>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</si>
  <si>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</si>
  <si>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</si>
  <si>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</si>
  <si>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</si>
  <si>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</si>
  <si>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</si>
  <si>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</si>
  <si>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</si>
  <si>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</si>
  <si>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</si>
  <si>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</si>
  <si>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</si>
  <si>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</si>
  <si>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</si>
  <si>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</si>
  <si>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</si>
  <si>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</si>
  <si>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</si>
  <si>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</si>
  <si>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</si>
  <si>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</si>
  <si>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</si>
  <si>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</si>
  <si>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</si>
  <si>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</si>
  <si>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</si>
  <si>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</si>
  <si>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</si>
  <si>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</si>
  <si>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</si>
  <si>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</si>
  <si>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</si>
  <si>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</si>
  <si>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</si>
  <si>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</si>
  <si>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</si>
  <si>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</si>
  <si>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</si>
  <si>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</si>
  <si>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</si>
  <si>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</si>
  <si>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</si>
  <si>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</si>
  <si>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</si>
  <si>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</si>
  <si>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</si>
  <si>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</si>
  <si>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</si>
  <si>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</si>
  <si>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</si>
  <si>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</si>
  <si>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</si>
  <si>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</si>
  <si>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</si>
  <si>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</si>
  <si>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</si>
  <si>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</si>
  <si>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</si>
  <si>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</si>
  <si>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</si>
  <si>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</si>
  <si>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</si>
  <si>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</si>
  <si>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</si>
  <si>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</si>
  <si>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</si>
  <si>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</si>
  <si>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</si>
  <si>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</si>
  <si>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</si>
  <si>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</si>
  <si>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</si>
  <si>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</si>
  <si>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</si>
  <si>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</si>
  <si>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</si>
  <si>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</si>
  <si>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</si>
  <si>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</si>
  <si>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</si>
  <si>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</si>
  <si>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</si>
  <si>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</si>
  <si>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</si>
  <si>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</si>
  <si>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</si>
  <si>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</si>
  <si>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</si>
  <si>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</si>
  <si>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</si>
  <si>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</si>
  <si>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</si>
  <si>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</si>
  <si>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</si>
  <si>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</si>
  <si>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</si>
  <si>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</si>
  <si>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</si>
  <si>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</si>
  <si>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</si>
  <si>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</si>
  <si>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</si>
  <si>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</si>
  <si>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</si>
  <si>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</si>
  <si>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</si>
  <si>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</si>
  <si>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</si>
  <si>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</si>
  <si>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</si>
  <si>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</si>
  <si>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</si>
  <si>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</si>
  <si>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</si>
  <si>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</si>
  <si>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</si>
  <si>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</si>
  <si>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</si>
  <si>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</si>
  <si>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</si>
  <si>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</si>
  <si>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</si>
  <si>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</si>
  <si>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</si>
  <si>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</si>
  <si>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</si>
  <si>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</si>
  <si>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</si>
  <si>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</si>
  <si>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</si>
  <si>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</si>
  <si>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</si>
  <si>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</si>
  <si>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</si>
  <si>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</si>
  <si>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</si>
  <si>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</si>
  <si>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</si>
  <si>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</si>
  <si>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</si>
  <si>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</si>
  <si>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</si>
  <si>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</si>
  <si>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</si>
  <si>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</si>
  <si>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</si>
  <si>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</si>
  <si>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</si>
  <si>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</si>
  <si>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</si>
  <si>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</si>
  <si>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</si>
  <si>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</si>
  <si>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</si>
  <si>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</si>
  <si>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</si>
  <si>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</si>
  <si>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</si>
  <si>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</si>
  <si>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</si>
  <si>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</si>
  <si>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</si>
  <si>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</si>
  <si>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</si>
  <si>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</si>
  <si>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</si>
  <si>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</si>
  <si>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</si>
  <si>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</si>
  <si>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</si>
  <si>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</si>
  <si>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</si>
  <si>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</si>
  <si>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</si>
  <si>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</si>
  <si>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</si>
  <si>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</si>
  <si>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</si>
  <si>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</si>
  <si>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</si>
  <si>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</si>
  <si>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</si>
  <si>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</si>
  <si>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</si>
  <si>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</si>
  <si>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</si>
  <si>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</si>
  <si>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</si>
  <si>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</si>
  <si>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</si>
  <si>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</si>
  <si>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</si>
  <si>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</si>
  <si>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</si>
  <si>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</si>
  <si>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</si>
  <si>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</si>
  <si>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</si>
  <si>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</si>
  <si>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</si>
  <si>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</si>
  <si>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</si>
  <si>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</si>
  <si>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</si>
  <si>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</si>
  <si>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</si>
  <si>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</si>
  <si>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</si>
  <si>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</si>
  <si>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</si>
  <si>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</si>
  <si>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</si>
  <si>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</si>
  <si>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</si>
  <si>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</si>
  <si>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</si>
  <si>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</si>
  <si>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</si>
  <si>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</si>
  <si>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</si>
  <si>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</si>
  <si>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</si>
  <si>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</si>
  <si>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</si>
  <si>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</si>
  <si>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</si>
  <si>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</si>
  <si>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</si>
  <si>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</si>
  <si>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</si>
  <si>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</si>
  <si>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</si>
  <si>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</si>
  <si>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</si>
  <si>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</si>
  <si>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</si>
  <si>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</si>
  <si>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</si>
  <si>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</si>
  <si>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</si>
  <si>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</si>
  <si>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</si>
  <si>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</si>
  <si>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</si>
  <si>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</si>
  <si>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</si>
  <si>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</si>
  <si>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</si>
  <si>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</si>
  <si>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</si>
  <si>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</si>
  <si>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</si>
  <si>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</si>
  <si>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</si>
  <si>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</si>
  <si>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</si>
  <si>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</si>
  <si>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</si>
  <si>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</si>
  <si>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</si>
  <si>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</si>
  <si>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</si>
  <si>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</si>
  <si>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</si>
  <si>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</si>
  <si>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</si>
  <si>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</si>
  <si>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</si>
  <si>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</si>
  <si>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</si>
  <si>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</si>
  <si>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</si>
  <si>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</si>
  <si>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</si>
  <si>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</si>
  <si>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</si>
  <si>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</si>
  <si>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</si>
  <si>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</si>
  <si>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</si>
  <si>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</si>
  <si>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</si>
  <si>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</si>
  <si>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</si>
  <si>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</si>
  <si>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</si>
  <si>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</si>
  <si>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</si>
  <si>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</si>
  <si>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</si>
  <si>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</si>
  <si>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</si>
  <si>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</si>
  <si>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</si>
  <si>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</si>
  <si>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</si>
  <si>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</si>
  <si>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</si>
  <si>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</si>
  <si>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</si>
  <si>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</si>
  <si>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</si>
  <si>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</si>
  <si>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</si>
  <si>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</si>
  <si>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</si>
  <si>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</si>
  <si>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</si>
  <si>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</si>
  <si>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</si>
  <si>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</si>
  <si>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</si>
  <si>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</si>
  <si>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</si>
  <si>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</si>
  <si>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</si>
  <si>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</si>
  <si>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</si>
  <si>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</si>
  <si>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</si>
  <si>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</si>
  <si>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</si>
  <si>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</si>
  <si>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</si>
  <si>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</si>
  <si>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</si>
  <si>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</si>
  <si>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</si>
  <si>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</si>
  <si>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</si>
  <si>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</si>
  <si>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</si>
  <si>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</si>
  <si>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</si>
  <si>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</si>
  <si>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</si>
  <si>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</si>
  <si>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</si>
  <si>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</si>
  <si>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</si>
  <si>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</si>
  <si>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</si>
  <si>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</si>
  <si>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</si>
  <si>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</si>
  <si>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</si>
  <si>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</si>
  <si>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</si>
  <si>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</si>
  <si>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</si>
  <si>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</si>
  <si>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</si>
  <si>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</si>
  <si>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</si>
  <si>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</si>
  <si>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</si>
  <si>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</si>
  <si>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</si>
  <si>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</si>
  <si>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</si>
  <si>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</si>
  <si>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</si>
  <si>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</si>
  <si>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</si>
  <si>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</si>
  <si>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</si>
  <si>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</si>
  <si>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</si>
  <si>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</si>
  <si>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</si>
  <si>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</si>
  <si>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</si>
  <si>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</si>
  <si>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</si>
  <si>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</si>
  <si>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</si>
  <si>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</si>
  <si>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</si>
  <si>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</si>
  <si>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</si>
  <si>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</si>
  <si>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</si>
  <si>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</si>
  <si>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</si>
  <si>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</si>
  <si>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</si>
  <si>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</si>
  <si>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</si>
  <si>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</si>
  <si>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</si>
  <si>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</si>
  <si>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</si>
  <si>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</si>
  <si>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</si>
  <si>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</si>
  <si>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</si>
  <si>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</si>
  <si>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</si>
  <si>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</si>
  <si>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</si>
  <si>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</si>
  <si>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</si>
  <si>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</si>
  <si>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</si>
  <si>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</si>
  <si>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</si>
  <si>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</si>
  <si>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</si>
  <si>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</si>
  <si>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</si>
  <si>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</si>
  <si>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</si>
  <si>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</si>
  <si>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</si>
  <si>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</si>
  <si>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</si>
  <si>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</si>
  <si>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</si>
  <si>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</si>
  <si>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</si>
  <si>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</si>
  <si>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</si>
  <si>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</si>
  <si>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</si>
  <si>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</si>
  <si>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</si>
  <si>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</si>
  <si>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</si>
  <si>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</si>
  <si>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</si>
  <si>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</si>
  <si>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</si>
  <si>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</si>
  <si>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</si>
  <si>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</si>
  <si>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</si>
  <si>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</si>
  <si>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</si>
  <si>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</si>
  <si>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</si>
  <si>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</si>
  <si>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</si>
  <si>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</si>
  <si>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</si>
  <si>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</si>
  <si>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</si>
  <si>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</si>
  <si>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</si>
  <si>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</si>
  <si>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</si>
  <si>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</si>
  <si>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</si>
  <si>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</si>
  <si>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</si>
  <si>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</si>
  <si>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</si>
  <si>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</si>
  <si>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</si>
  <si>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</si>
  <si>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</si>
  <si>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</si>
  <si>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</si>
  <si>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</si>
  <si>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</si>
  <si>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</si>
  <si>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</si>
  <si>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</si>
  <si>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</si>
  <si>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</si>
  <si>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</si>
  <si>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</si>
  <si>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</si>
  <si>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</si>
  <si>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</si>
  <si>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</si>
  <si>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</si>
  <si>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</si>
  <si>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</si>
  <si>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</si>
  <si>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</si>
  <si>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</si>
  <si>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</si>
  <si>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</si>
  <si>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</si>
  <si>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</si>
  <si>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</si>
  <si>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</si>
  <si>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</si>
  <si>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</si>
  <si>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</si>
  <si>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</si>
  <si>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</si>
  <si>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</si>
  <si>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</si>
  <si>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</si>
  <si>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</si>
  <si>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</si>
  <si>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</si>
  <si>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</si>
  <si>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</si>
  <si>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</si>
  <si>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</si>
  <si>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</si>
  <si>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</si>
  <si>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</si>
  <si>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</si>
  <si>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</si>
  <si>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</si>
  <si>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</si>
  <si>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</si>
  <si>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</si>
  <si>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</si>
  <si>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</si>
  <si>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</si>
  <si>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</si>
  <si>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</si>
  <si>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</si>
  <si>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</si>
  <si>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</si>
  <si>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</si>
  <si>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</si>
  <si>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</si>
  <si>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</si>
  <si>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</si>
  <si>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</si>
  <si>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</si>
  <si>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</si>
  <si>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</si>
  <si>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</si>
  <si>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</si>
  <si>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</si>
  <si>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</si>
  <si>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</si>
  <si>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</si>
  <si>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</si>
  <si>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</si>
  <si>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</si>
  <si>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</si>
  <si>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</si>
  <si>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</si>
  <si>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</si>
  <si>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</si>
  <si>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</si>
  <si>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</si>
  <si>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</si>
  <si>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</si>
  <si>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</si>
  <si>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</si>
  <si>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</si>
  <si>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</si>
  <si>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</si>
  <si>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</si>
  <si>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</si>
  <si>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</si>
  <si>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</si>
  <si>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</si>
  <si>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</si>
  <si>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</si>
  <si>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</si>
  <si>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</si>
  <si>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</si>
  <si>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</si>
  <si>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</si>
  <si>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</si>
  <si>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</si>
  <si>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</si>
  <si>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</si>
  <si>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</si>
  <si>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</si>
  <si>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</si>
  <si>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</si>
  <si>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</si>
  <si>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</si>
  <si>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</si>
  <si>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</si>
  <si>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</si>
  <si>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</si>
  <si>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</si>
  <si>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</si>
  <si>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</si>
  <si>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</si>
  <si>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</si>
  <si>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</si>
  <si>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</si>
  <si>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</si>
  <si>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</si>
  <si>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</si>
  <si>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</si>
  <si>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</si>
  <si>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</si>
  <si>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</si>
  <si>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</si>
  <si>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</si>
  <si>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</si>
  <si>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</si>
  <si>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</si>
  <si>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</si>
  <si>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</si>
  <si>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</si>
  <si>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</si>
  <si>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</si>
  <si>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</si>
  <si>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</si>
  <si>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</si>
  <si>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</si>
  <si>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</si>
  <si>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</si>
  <si>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</si>
  <si>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</si>
  <si>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</si>
  <si>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</si>
  <si>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</si>
  <si>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</si>
  <si>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</si>
  <si>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</si>
  <si>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</si>
  <si>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</si>
  <si>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</si>
  <si>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</si>
  <si>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</si>
  <si>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</si>
  <si>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</si>
  <si>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</si>
  <si>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</si>
  <si>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</si>
  <si>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</si>
  <si>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</si>
  <si>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</si>
  <si>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</si>
  <si>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</si>
  <si>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</si>
  <si>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</si>
  <si>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</si>
  <si>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</si>
  <si>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</si>
  <si>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</si>
  <si>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</si>
  <si>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</si>
  <si>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</si>
  <si>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</si>
  <si>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</si>
  <si>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</si>
  <si>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</si>
  <si>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</si>
  <si>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</si>
  <si>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</si>
  <si>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</si>
  <si>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</si>
  <si>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</si>
  <si>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</si>
  <si>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</si>
  <si>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</si>
  <si>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</si>
  <si>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</si>
  <si>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</si>
  <si>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</si>
  <si>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</si>
  <si>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</si>
  <si>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</si>
  <si>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</si>
  <si>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</si>
  <si>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</si>
  <si>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</si>
  <si>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</si>
  <si>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</si>
  <si>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</si>
  <si>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</si>
  <si>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</si>
  <si>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</si>
  <si>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</si>
  <si>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</si>
  <si>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</si>
  <si>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</si>
  <si>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</si>
  <si>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</si>
  <si>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</si>
  <si>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</si>
  <si>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</si>
  <si>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</si>
  <si>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</si>
  <si>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</si>
  <si>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</si>
  <si>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</si>
  <si>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</si>
  <si>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</si>
  <si>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</si>
  <si>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</si>
  <si>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</si>
  <si>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</si>
  <si>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</si>
  <si>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</si>
  <si>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</si>
  <si>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</si>
  <si>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</si>
  <si>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</si>
  <si>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</si>
  <si>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</si>
  <si>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</si>
  <si>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</si>
  <si>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</si>
  <si>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</si>
  <si>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</si>
  <si>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</si>
  <si>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</si>
  <si>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</si>
  <si>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</si>
  <si>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</si>
  <si>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</si>
  <si>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</si>
  <si>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</si>
  <si>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</si>
  <si>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</si>
  <si>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</si>
  <si>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</si>
  <si>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</si>
  <si>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</si>
  <si>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</si>
  <si>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</si>
  <si>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</si>
  <si>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</si>
  <si>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</si>
  <si>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</si>
  <si>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</si>
  <si>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</si>
  <si>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</si>
  <si>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</si>
  <si>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</si>
  <si>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</si>
  <si>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</si>
  <si>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</si>
  <si>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</si>
  <si>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</si>
  <si>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</si>
  <si>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</si>
  <si>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</si>
  <si>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</si>
  <si>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</si>
  <si>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</si>
  <si>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</si>
  <si>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</si>
  <si>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</si>
  <si>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</si>
  <si>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</si>
  <si>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</si>
  <si>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</si>
  <si>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</si>
  <si>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</si>
  <si>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</si>
  <si>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</si>
  <si>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</si>
  <si>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</si>
  <si>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</si>
  <si>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</si>
  <si>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</si>
  <si>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</si>
  <si>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</si>
  <si>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</si>
  <si>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</si>
  <si>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</si>
  <si>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</si>
  <si>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</si>
  <si>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</si>
  <si>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</si>
  <si>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</si>
  <si>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</si>
  <si>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</si>
  <si>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</si>
  <si>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</si>
  <si>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</si>
  <si>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</si>
  <si>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</si>
  <si>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</si>
  <si>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</si>
  <si>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</si>
  <si>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</si>
  <si>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</si>
  <si>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</si>
  <si>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</si>
  <si>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</si>
  <si>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</si>
  <si>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</si>
  <si>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</si>
  <si>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</si>
  <si>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</si>
  <si>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</si>
  <si>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</si>
  <si>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</si>
  <si>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</si>
  <si>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</si>
  <si>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</si>
  <si>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</si>
  <si>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</si>
  <si>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</si>
  <si>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</si>
  <si>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</si>
  <si>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</si>
  <si>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</si>
  <si>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</si>
  <si>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</si>
  <si>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</si>
  <si>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</si>
  <si>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</si>
  <si>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</si>
  <si>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</si>
  <si>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</si>
  <si>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</si>
  <si>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</si>
  <si>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</si>
  <si>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</si>
  <si>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</si>
  <si>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</si>
  <si>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</si>
  <si>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</si>
  <si>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</si>
  <si>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</si>
  <si>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</si>
  <si>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</si>
  <si>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</si>
  <si>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</si>
  <si>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</si>
  <si>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</si>
  <si>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</si>
  <si>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</si>
  <si>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</si>
  <si>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</si>
  <si>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</si>
  <si>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</si>
  <si>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</si>
  <si>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</si>
  <si>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</si>
  <si>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</si>
  <si>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</si>
  <si>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</si>
  <si>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</si>
  <si>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</si>
  <si>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</si>
  <si>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</si>
  <si>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</si>
  <si>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</si>
  <si>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</si>
  <si>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</si>
  <si>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</si>
  <si>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</si>
  <si>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</si>
  <si>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</si>
  <si>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</si>
  <si>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</si>
  <si>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</si>
  <si>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</si>
  <si>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</si>
  <si>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</si>
  <si>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</si>
  <si>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</si>
  <si>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</si>
  <si>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</si>
  <si>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</si>
  <si>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</si>
  <si>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</si>
  <si>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</si>
  <si>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</si>
  <si>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</si>
  <si>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</si>
  <si>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</si>
  <si>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</si>
  <si>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</si>
  <si>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</si>
  <si>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</si>
  <si>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</si>
  <si>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</si>
  <si>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</si>
  <si>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</si>
  <si>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</si>
  <si>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</si>
  <si>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</si>
  <si>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</si>
  <si>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</si>
  <si>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</si>
  <si>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</si>
  <si>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</si>
  <si>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</si>
  <si>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</si>
  <si>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</si>
  <si>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</si>
  <si>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</si>
  <si>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</si>
  <si>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</si>
  <si>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</si>
  <si>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</si>
  <si>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</si>
  <si>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</si>
  <si>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</si>
  <si>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</si>
  <si>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</si>
  <si>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</si>
  <si>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</si>
  <si>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</si>
  <si>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</si>
  <si>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</si>
  <si>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</si>
  <si>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</si>
  <si>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</si>
  <si>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</si>
  <si>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</si>
  <si>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</si>
  <si>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</si>
  <si>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</si>
  <si>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</si>
  <si>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</si>
  <si>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</si>
  <si>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</si>
  <si>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</si>
  <si>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</si>
  <si>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</si>
  <si>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</si>
  <si>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</si>
  <si>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</si>
  <si>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</si>
  <si>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</si>
  <si>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</si>
  <si>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</si>
  <si>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</si>
  <si>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</si>
  <si>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</si>
  <si>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</si>
  <si>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</si>
  <si>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</si>
  <si>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</si>
  <si>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</si>
  <si>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</si>
  <si>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</si>
  <si>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</si>
  <si>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</si>
  <si>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</si>
  <si>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</si>
  <si>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</si>
  <si>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</si>
  <si>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</si>
  <si>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</si>
  <si>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</si>
  <si>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</si>
  <si>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</si>
  <si>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</si>
  <si>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</si>
  <si>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</si>
  <si>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</si>
  <si>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</si>
  <si>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</si>
  <si>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</si>
  <si>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</si>
  <si>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</si>
  <si>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</si>
  <si>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</si>
  <si>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</si>
  <si>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</si>
  <si>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</si>
  <si>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</si>
  <si>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</si>
  <si>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</si>
  <si>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</si>
  <si>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</si>
  <si>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</si>
  <si>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</si>
  <si>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</si>
  <si>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</si>
  <si>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</si>
  <si>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</si>
  <si>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</si>
  <si>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</si>
  <si>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</si>
  <si>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</si>
  <si>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</si>
  <si>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</si>
  <si>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</si>
  <si>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</si>
  <si>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</si>
  <si>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</si>
  <si>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</si>
  <si>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</si>
  <si>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</si>
  <si>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</si>
  <si>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</si>
  <si>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</si>
  <si>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</si>
  <si>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</si>
  <si>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</si>
  <si>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</si>
  <si>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</si>
  <si>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</si>
  <si>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</si>
  <si>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</si>
  <si>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</si>
  <si>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</si>
  <si>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</si>
  <si>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</si>
  <si>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</si>
  <si>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</si>
  <si>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</si>
  <si>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</si>
  <si>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</si>
  <si>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</si>
  <si>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</si>
  <si>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</si>
  <si>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</si>
  <si>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</si>
  <si>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</si>
  <si>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</si>
  <si>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</si>
  <si>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</si>
  <si>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</si>
  <si>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</si>
  <si>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</si>
  <si>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</si>
  <si>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</si>
  <si>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</si>
  <si>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</si>
  <si>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</si>
  <si>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</si>
  <si>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</si>
  <si>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</si>
  <si>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</si>
  <si>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</si>
  <si>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</si>
  <si>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</si>
  <si>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</si>
  <si>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</si>
  <si>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</si>
  <si>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</si>
  <si>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</si>
  <si>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</si>
  <si>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</si>
  <si>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</si>
  <si>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</si>
  <si>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</si>
  <si>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</si>
  <si>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</si>
  <si>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</si>
  <si>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</si>
  <si>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</si>
  <si>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</si>
  <si>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</si>
  <si>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</si>
  <si>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</si>
  <si>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</si>
  <si>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</si>
  <si>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</si>
  <si>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</si>
  <si>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</si>
  <si>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</si>
  <si>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</si>
  <si>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</si>
  <si>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</si>
  <si>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</si>
  <si>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</si>
  <si>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</si>
  <si>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</si>
  <si>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</si>
  <si>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</si>
  <si>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</si>
  <si>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</si>
  <si>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</si>
  <si>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</si>
  <si>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</si>
  <si>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</si>
  <si>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</si>
  <si>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</si>
  <si>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</si>
  <si>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</si>
  <si>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</si>
  <si>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</si>
  <si>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</si>
  <si>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</si>
  <si>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</si>
  <si>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</si>
  <si>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</si>
  <si>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</si>
  <si>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</si>
  <si>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</si>
  <si>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</si>
  <si>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</si>
  <si>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</si>
  <si>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</si>
  <si>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</si>
  <si>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</si>
  <si>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</si>
  <si>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</si>
  <si>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</si>
  <si>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</si>
  <si>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</si>
  <si>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</si>
  <si>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</si>
  <si>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</si>
  <si>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</si>
  <si>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</si>
  <si>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</si>
  <si>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</si>
  <si>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</si>
  <si>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</si>
  <si>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</si>
  <si>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</si>
  <si>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</si>
  <si>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</si>
  <si>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</si>
  <si>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</si>
  <si>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</si>
  <si>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</si>
  <si>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</si>
  <si>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</si>
  <si>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</si>
  <si>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</si>
  <si>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</si>
  <si>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</si>
  <si>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</si>
  <si>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</si>
  <si>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</si>
  <si>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</si>
  <si>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</si>
  <si>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</si>
  <si>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</si>
  <si>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</si>
  <si>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</si>
  <si>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</si>
  <si>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</si>
  <si>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</si>
  <si>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</si>
  <si>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</si>
  <si>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</si>
  <si>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</si>
  <si>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</si>
  <si>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</si>
  <si>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</si>
  <si>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</si>
  <si>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</si>
  <si>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</si>
  <si>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</si>
  <si>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</si>
  <si>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</si>
  <si>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</si>
  <si>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</si>
  <si>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</si>
  <si>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</si>
  <si>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</si>
  <si>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</si>
  <si>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</si>
  <si>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</si>
  <si>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</si>
  <si>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</si>
  <si>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</si>
  <si>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</si>
  <si>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</si>
  <si>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</si>
  <si>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</si>
  <si>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</si>
  <si>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</si>
  <si>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</si>
  <si>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</si>
  <si>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</si>
  <si>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</si>
  <si>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</si>
  <si>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</si>
  <si>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</si>
  <si>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</si>
  <si>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</si>
  <si>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</si>
  <si>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</si>
  <si>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</si>
  <si>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</si>
  <si>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</si>
  <si>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</si>
  <si>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</si>
  <si>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</si>
  <si>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</si>
  <si>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</si>
  <si>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</si>
  <si>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</si>
  <si>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</si>
  <si>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</si>
  <si>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</si>
  <si>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</si>
  <si>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</si>
  <si>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</si>
  <si>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</si>
  <si>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</si>
  <si>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</si>
  <si>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</si>
  <si>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</si>
  <si>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</si>
  <si>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</si>
  <si>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</si>
  <si>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</si>
  <si>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</si>
  <si>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</si>
  <si>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</si>
  <si>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</si>
  <si>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</si>
  <si>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</si>
  <si>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</si>
  <si>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</si>
  <si>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</si>
  <si>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</si>
  <si>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</si>
  <si>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</si>
  <si>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</si>
  <si>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</si>
  <si>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</si>
  <si>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</si>
  <si>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</si>
  <si>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</si>
  <si>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</si>
  <si>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</si>
  <si>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</si>
  <si>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</si>
  <si>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</si>
  <si>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</si>
  <si>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</si>
  <si>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</si>
  <si>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</si>
  <si>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</si>
  <si>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</si>
  <si>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</si>
  <si>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</si>
  <si>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</si>
  <si>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</si>
  <si>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</si>
  <si>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</si>
  <si>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</si>
  <si>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</si>
  <si>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</si>
  <si>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</si>
  <si>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</si>
  <si>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</si>
  <si>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</si>
  <si>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</si>
  <si>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</si>
  <si>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</si>
  <si>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</si>
  <si>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</si>
  <si>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</si>
  <si>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</si>
  <si>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</si>
  <si>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</si>
  <si>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</si>
  <si>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</si>
  <si>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</si>
  <si>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</si>
  <si>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</si>
  <si>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</si>
  <si>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</si>
  <si>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</si>
  <si>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</si>
  <si>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</si>
  <si>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</si>
  <si>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</si>
  <si>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</si>
  <si>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</si>
  <si>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</si>
  <si>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</si>
  <si>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</si>
  <si>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</si>
  <si>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</si>
  <si>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</si>
  <si>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</si>
  <si>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</si>
  <si>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</si>
  <si>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</si>
  <si>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</si>
  <si>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</si>
  <si>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</si>
  <si>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</si>
  <si>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</si>
  <si>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</si>
  <si>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</si>
  <si>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</si>
  <si>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</si>
  <si>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</si>
  <si>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</si>
  <si>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</si>
  <si>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</si>
  <si>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</si>
  <si>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</si>
  <si>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</si>
  <si>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</si>
  <si>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</si>
  <si>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</si>
  <si>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</si>
  <si>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</si>
  <si>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</si>
  <si>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</si>
  <si>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</si>
  <si>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</si>
  <si>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</si>
  <si>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</si>
  <si>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</si>
  <si>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</si>
  <si>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</si>
  <si>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</si>
  <si>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</si>
  <si>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</si>
  <si>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</si>
  <si>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</si>
  <si>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</si>
  <si>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</si>
  <si>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</si>
  <si>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</si>
  <si>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</si>
  <si>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</si>
  <si>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</si>
  <si>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</si>
  <si>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</si>
  <si>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</si>
  <si>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</si>
  <si>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</si>
  <si>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</si>
  <si>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</si>
  <si>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</si>
  <si>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</si>
  <si>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</si>
  <si>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</si>
  <si>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</si>
  <si>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</si>
  <si>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</si>
  <si>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</si>
  <si>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</si>
  <si>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</si>
  <si>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</si>
  <si>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</si>
  <si>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</si>
  <si>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</si>
  <si>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</si>
  <si>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</si>
  <si>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</si>
  <si>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</si>
  <si>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</si>
  <si>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</si>
  <si>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</si>
  <si>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</si>
  <si>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</si>
  <si>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</si>
  <si>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</si>
  <si>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</si>
  <si>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</si>
  <si>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</si>
  <si>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</si>
  <si>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</si>
  <si>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</si>
  <si>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</si>
  <si>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</si>
  <si>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</si>
  <si>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</si>
  <si>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</si>
  <si>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</si>
  <si>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</si>
  <si>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</si>
  <si>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</si>
  <si>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</si>
  <si>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</si>
  <si>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</si>
  <si>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</si>
  <si>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</si>
  <si>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</si>
  <si>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</si>
  <si>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</si>
  <si>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</si>
  <si>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</si>
  <si>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</si>
  <si>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</si>
  <si>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</si>
  <si>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</si>
  <si>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</si>
  <si>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</si>
  <si>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</si>
  <si>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</si>
  <si>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</si>
  <si>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</si>
  <si>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</si>
  <si>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</si>
  <si>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</si>
  <si>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</si>
  <si>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</si>
  <si>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</si>
  <si>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</si>
  <si>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</si>
  <si>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</si>
  <si>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</si>
  <si>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</si>
  <si>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</si>
  <si>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</si>
  <si>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</si>
  <si>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</si>
  <si>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</si>
  <si>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</si>
  <si>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</si>
  <si>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</si>
  <si>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</si>
  <si>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</si>
  <si>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</si>
  <si>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</si>
  <si>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</si>
  <si>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</si>
  <si>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</si>
  <si>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</si>
  <si>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</si>
  <si>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</si>
  <si>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</si>
  <si>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</si>
  <si>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</si>
  <si>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</si>
  <si>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</si>
  <si>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</si>
  <si>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</si>
  <si>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</si>
  <si>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</si>
  <si>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</si>
  <si>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</si>
  <si>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</si>
  <si>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</si>
  <si>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</si>
  <si>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</si>
  <si>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</si>
  <si>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</si>
  <si>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</si>
  <si>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</si>
  <si>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</si>
  <si>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</si>
  <si>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</si>
  <si>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</si>
  <si>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</si>
  <si>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</si>
  <si>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</si>
  <si>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</si>
  <si>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</si>
  <si>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</si>
  <si>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</si>
  <si>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</si>
  <si>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</si>
  <si>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</si>
  <si>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</si>
  <si>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</si>
  <si>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</si>
  <si>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</si>
  <si>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</si>
  <si>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</si>
  <si>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</si>
  <si>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</si>
  <si>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</si>
  <si>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</si>
  <si>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</si>
  <si>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</si>
  <si>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</si>
  <si>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</si>
  <si>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</si>
  <si>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</si>
  <si>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</si>
  <si>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</si>
  <si>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</si>
  <si>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</si>
  <si>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</si>
  <si>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</si>
  <si>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</si>
  <si>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</si>
  <si>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</si>
  <si>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</si>
  <si>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</si>
  <si>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</si>
  <si>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</si>
  <si>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</si>
  <si>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</si>
  <si>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</si>
  <si>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</si>
  <si>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</si>
  <si>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</si>
  <si>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</si>
  <si>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</si>
  <si>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</si>
  <si>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</si>
  <si>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</si>
  <si>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</si>
  <si>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</si>
  <si>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</si>
  <si>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</si>
  <si>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</si>
  <si>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</si>
  <si>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</si>
  <si>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</si>
  <si>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</si>
  <si>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</si>
  <si>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</si>
  <si>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</si>
  <si>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</si>
  <si>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</si>
  <si>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</si>
  <si>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</si>
  <si>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</si>
  <si>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</si>
  <si>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</si>
  <si>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</si>
  <si>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</si>
  <si>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</si>
  <si>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</si>
  <si>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</si>
  <si>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</si>
  <si>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</si>
  <si>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</si>
  <si>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</si>
  <si>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</si>
  <si>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</si>
  <si>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</si>
  <si>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</si>
  <si>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</si>
  <si>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</si>
  <si>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</si>
  <si>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</si>
  <si>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</si>
  <si>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</si>
  <si>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</si>
  <si>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</si>
  <si>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</si>
  <si>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</si>
  <si>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</si>
  <si>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</si>
  <si>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</si>
  <si>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</si>
  <si>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</si>
  <si>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</si>
  <si>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</si>
  <si>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</si>
  <si>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</si>
  <si>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</si>
  <si>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</si>
  <si>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</si>
  <si>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</si>
  <si>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</si>
  <si>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</si>
  <si>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</si>
  <si>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</si>
  <si>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</si>
  <si>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</si>
  <si>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</si>
  <si>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</si>
  <si>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</si>
  <si>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</si>
  <si>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</si>
  <si>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</si>
  <si>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</si>
  <si>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</si>
  <si>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</si>
  <si>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</si>
  <si>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</si>
  <si>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</si>
  <si>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</si>
  <si>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</si>
  <si>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</si>
  <si>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</si>
  <si>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</si>
  <si>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</si>
  <si>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</si>
  <si>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</si>
  <si>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</si>
  <si>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</si>
  <si>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</si>
  <si>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</si>
  <si>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</si>
  <si>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</si>
  <si>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</si>
  <si>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</si>
  <si>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</si>
  <si>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</si>
  <si>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</si>
  <si>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</si>
  <si>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</si>
  <si>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</si>
  <si>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</si>
  <si>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</si>
  <si>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</si>
  <si>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</si>
  <si>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</si>
  <si>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</si>
  <si>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</si>
  <si>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</si>
  <si>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</si>
  <si>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</si>
  <si>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</si>
  <si>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</si>
  <si>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</si>
  <si>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</si>
  <si>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</si>
  <si>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</si>
  <si>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</si>
  <si>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</si>
  <si>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</si>
  <si>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</si>
  <si>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</si>
  <si>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</si>
  <si>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</si>
  <si>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</si>
  <si>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</si>
  <si>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</si>
  <si>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</si>
  <si>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</si>
  <si>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</si>
  <si>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</si>
  <si>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</si>
  <si>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</si>
  <si>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</si>
  <si>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</si>
  <si>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</si>
  <si>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</si>
  <si>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</si>
  <si>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</si>
  <si>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</si>
  <si>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</si>
  <si>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</si>
  <si>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</si>
  <si>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</si>
  <si>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</si>
  <si>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</si>
  <si>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</si>
  <si>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</si>
  <si>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</si>
  <si>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</si>
  <si>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</si>
  <si>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</si>
  <si>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</si>
  <si>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</si>
  <si>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</si>
  <si>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</si>
  <si>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</si>
  <si>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</si>
  <si>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</si>
  <si>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</si>
  <si>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</si>
  <si>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</si>
  <si>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</si>
  <si>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</si>
  <si>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</si>
  <si>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</si>
  <si>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</si>
  <si>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</si>
  <si>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</si>
  <si>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</si>
  <si>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</si>
  <si>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</si>
  <si>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</si>
  <si>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</si>
  <si>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</si>
  <si>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</si>
  <si>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</si>
  <si>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</si>
  <si>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</si>
  <si>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</si>
  <si>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</si>
  <si>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</si>
  <si>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</si>
  <si>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</si>
  <si>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</si>
  <si>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</si>
  <si>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</si>
  <si>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</si>
  <si>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</si>
  <si>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</si>
  <si>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</si>
  <si>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</si>
  <si>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</si>
  <si>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</si>
  <si>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</si>
  <si>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</si>
  <si>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</si>
  <si>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</si>
  <si>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</si>
  <si>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</si>
  <si>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</si>
  <si>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</si>
  <si>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</si>
  <si>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</si>
  <si>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</si>
  <si>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</si>
  <si>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</si>
  <si>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</si>
  <si>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</si>
  <si>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</si>
  <si>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</si>
  <si>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</si>
  <si>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</si>
  <si>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</si>
  <si>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</si>
  <si>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</si>
  <si>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</si>
  <si>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</si>
  <si>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</si>
  <si>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</si>
  <si>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</si>
  <si>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</si>
  <si>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</si>
  <si>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</si>
  <si>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</si>
  <si>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</si>
  <si>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</si>
  <si>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</si>
  <si>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</si>
  <si>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</si>
  <si>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</si>
  <si>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</si>
  <si>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</si>
  <si>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</si>
  <si>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</si>
  <si>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</si>
  <si>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</si>
  <si>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</si>
  <si>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</si>
  <si>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</si>
  <si>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</si>
  <si>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</si>
  <si>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</si>
  <si>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</si>
  <si>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</si>
  <si>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</si>
  <si>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</si>
  <si>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</si>
  <si>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</si>
  <si>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</si>
  <si>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</si>
  <si>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</si>
  <si>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</si>
  <si>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</si>
  <si>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</si>
  <si>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</si>
  <si>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</si>
  <si>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</si>
  <si>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</si>
  <si>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</si>
  <si>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</si>
  <si>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</si>
  <si>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</si>
  <si>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</si>
  <si>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</si>
  <si>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</si>
  <si>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</si>
  <si>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</si>
  <si>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</si>
  <si>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</si>
  <si>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</si>
  <si>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</si>
  <si>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</si>
  <si>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</si>
  <si>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</si>
  <si>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</si>
  <si>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</si>
  <si>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</si>
  <si>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</si>
  <si>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</si>
  <si>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</si>
  <si>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</si>
  <si>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</si>
  <si>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</si>
  <si>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</si>
  <si>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</si>
  <si>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</si>
  <si>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</si>
  <si>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</si>
  <si>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</si>
  <si>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</si>
  <si>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</si>
  <si>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</si>
  <si>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</si>
  <si>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</si>
  <si>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</si>
  <si>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</si>
  <si>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</si>
  <si>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</si>
  <si>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</si>
  <si>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</si>
  <si>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</si>
  <si>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</si>
  <si>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</si>
  <si>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</si>
  <si>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</si>
  <si>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</si>
  <si>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</si>
  <si>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</si>
  <si>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</si>
  <si>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</si>
  <si>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</si>
  <si>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</si>
  <si>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</si>
  <si>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</si>
  <si>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</si>
  <si>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</si>
  <si>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</si>
  <si>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</si>
  <si>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</si>
  <si>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</si>
  <si>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</si>
  <si>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</si>
  <si>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</si>
  <si>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</si>
  <si>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</si>
  <si>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</si>
  <si>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</si>
  <si>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</si>
  <si>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</si>
  <si>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</si>
  <si>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</si>
  <si>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</si>
  <si>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</si>
  <si>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</si>
  <si>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</si>
  <si>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</si>
  <si>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</si>
  <si>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</si>
  <si>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</si>
  <si>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</si>
  <si>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</si>
  <si>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</si>
  <si>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</si>
  <si>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</si>
  <si>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</si>
  <si>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</si>
  <si>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</si>
  <si>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</si>
  <si>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</si>
  <si>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</si>
  <si>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</si>
  <si>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</si>
  <si>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</si>
  <si>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</si>
  <si>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</si>
  <si>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</si>
  <si>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</si>
  <si>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</si>
  <si>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</si>
  <si>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</si>
  <si>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</si>
  <si>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</si>
  <si>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</si>
  <si>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</si>
  <si>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</si>
  <si>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</si>
  <si>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</si>
  <si>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</si>
  <si>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</si>
  <si>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</si>
  <si>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</si>
  <si>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</si>
  <si>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</si>
  <si>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</si>
  <si>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</si>
  <si>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</si>
  <si>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</si>
  <si>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</si>
  <si>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</si>
  <si>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</si>
  <si>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</si>
  <si>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</si>
  <si>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</si>
  <si>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</si>
  <si>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</si>
  <si>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</si>
  <si>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</si>
  <si>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</si>
  <si>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</si>
  <si>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</si>
  <si>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</si>
  <si>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</si>
  <si>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</si>
  <si>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</si>
  <si>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</si>
  <si>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</si>
  <si>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</si>
  <si>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</si>
  <si>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</si>
  <si>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</si>
  <si>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</si>
  <si>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</si>
  <si>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</si>
  <si>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</si>
  <si>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</si>
  <si>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</si>
  <si>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</si>
  <si>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</si>
  <si>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</si>
  <si>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</si>
  <si>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</si>
  <si>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</si>
  <si>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</si>
  <si>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</si>
  <si>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</si>
  <si>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</si>
  <si>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</si>
  <si>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</si>
  <si>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</si>
  <si>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</si>
  <si>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</si>
  <si>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</si>
  <si>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</si>
  <si>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</si>
  <si>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</si>
  <si>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</si>
  <si>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</si>
  <si>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</si>
  <si>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</si>
  <si>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</si>
  <si>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</si>
  <si>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</si>
  <si>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</si>
  <si>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</si>
  <si>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</si>
  <si>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</si>
  <si>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</si>
  <si>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</si>
  <si>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</si>
  <si>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</si>
  <si>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</si>
  <si>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</si>
  <si>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</si>
  <si>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</si>
  <si>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</si>
  <si>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</si>
  <si>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</si>
  <si>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</si>
  <si>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</si>
  <si>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</si>
  <si>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</si>
  <si>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</si>
  <si>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</si>
  <si>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</si>
  <si>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</si>
  <si>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</si>
  <si>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</si>
  <si>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</si>
  <si>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</si>
  <si>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</si>
  <si>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</si>
  <si>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</si>
  <si>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</si>
  <si>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</si>
  <si>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</si>
  <si>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</si>
  <si>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</si>
  <si>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</si>
  <si>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</si>
  <si>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</si>
  <si>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</si>
  <si>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</si>
  <si>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</si>
  <si>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</si>
  <si>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</si>
  <si>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</si>
  <si>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</si>
  <si>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</si>
  <si>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</si>
  <si>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</si>
  <si>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</si>
  <si>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</si>
  <si>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</si>
  <si>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</si>
  <si>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</si>
  <si>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</si>
  <si>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</si>
  <si>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</si>
  <si>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</si>
  <si>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</si>
  <si>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</si>
  <si>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</si>
  <si>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</si>
  <si>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</si>
  <si>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</si>
  <si>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</si>
  <si>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</si>
  <si>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</si>
  <si>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</si>
  <si>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</si>
  <si>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</si>
  <si>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</si>
  <si>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</si>
  <si>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</si>
  <si>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</si>
  <si>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</si>
  <si>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</si>
  <si>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</si>
  <si>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</si>
  <si>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</si>
  <si>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</si>
  <si>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</si>
  <si>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</si>
  <si>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</si>
  <si>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</si>
  <si>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</si>
  <si>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</si>
  <si>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</si>
  <si>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</si>
  <si>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</si>
  <si>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</si>
  <si>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</si>
  <si>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</si>
  <si>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</si>
  <si>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</si>
  <si>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</si>
  <si>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</si>
  <si>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</si>
  <si>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</si>
  <si>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</si>
  <si>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</si>
  <si>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</si>
  <si>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</si>
  <si>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</si>
  <si>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</si>
  <si>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</si>
  <si>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</si>
  <si>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</si>
  <si>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</si>
  <si>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</si>
  <si>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</si>
  <si>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</si>
  <si>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</si>
  <si>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</si>
  <si>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</si>
  <si>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</si>
  <si>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</si>
  <si>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</si>
  <si>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</si>
  <si>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</si>
  <si>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</si>
  <si>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</si>
  <si>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</si>
  <si>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</si>
  <si>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</si>
  <si>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</si>
  <si>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</si>
  <si>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</si>
  <si>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</si>
  <si>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</si>
  <si>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</si>
  <si>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</si>
  <si>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</si>
  <si>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</si>
  <si>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</si>
  <si>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</si>
  <si>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</si>
  <si>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</si>
  <si>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</si>
  <si>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</si>
  <si>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</si>
  <si>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</si>
  <si>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</si>
  <si>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</si>
  <si>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</si>
  <si>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</si>
  <si>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</si>
  <si>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</si>
  <si>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</si>
  <si>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</si>
  <si>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</si>
  <si>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</si>
  <si>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</si>
  <si>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</si>
  <si>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</si>
  <si>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</si>
  <si>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</si>
  <si>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</si>
  <si>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</si>
  <si>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</si>
  <si>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</si>
  <si>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</si>
  <si>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</si>
  <si>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</si>
  <si>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</si>
  <si>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</si>
  <si>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</si>
  <si>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</si>
  <si>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</si>
  <si>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</si>
  <si>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</si>
  <si>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</si>
  <si>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</si>
  <si>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</si>
  <si>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</si>
  <si>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</si>
  <si>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</si>
  <si>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</si>
  <si>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</si>
  <si>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</si>
  <si>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</si>
  <si>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</si>
  <si>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</si>
  <si>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</si>
  <si>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</si>
  <si>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</si>
  <si>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</si>
  <si>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</si>
  <si>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</si>
  <si>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</si>
  <si>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</si>
  <si>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</si>
  <si>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</si>
  <si>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</si>
  <si>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</si>
  <si>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</si>
  <si>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</si>
  <si>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</si>
  <si>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</si>
  <si>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</si>
  <si>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</si>
  <si>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</si>
  <si>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</si>
  <si>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</si>
  <si>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</si>
  <si>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</si>
  <si>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</si>
  <si>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</si>
  <si>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</si>
  <si>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</si>
  <si>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</si>
  <si>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</si>
  <si>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</si>
  <si>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</si>
  <si>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</si>
  <si>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</si>
  <si>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</si>
  <si>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</si>
  <si>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</si>
  <si>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</si>
  <si>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</si>
  <si>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</si>
  <si>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</si>
  <si>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</si>
  <si>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</si>
  <si>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</si>
  <si>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</si>
  <si>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</si>
  <si>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</si>
  <si>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</si>
  <si>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</si>
  <si>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</si>
  <si>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</si>
  <si>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</si>
  <si>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</si>
  <si>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</si>
  <si>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</si>
  <si>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</si>
  <si>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</si>
  <si>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</si>
  <si>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</si>
  <si>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</si>
  <si>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</si>
  <si>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</si>
  <si>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</si>
  <si>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</si>
  <si>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</si>
  <si>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</si>
  <si>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</si>
  <si>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</si>
  <si>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</si>
  <si>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</si>
  <si>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</si>
  <si>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</si>
  <si>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</si>
  <si>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</si>
  <si>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</si>
  <si>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</si>
  <si>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</si>
  <si>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</si>
  <si>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</si>
  <si>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</si>
  <si>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</si>
  <si>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</si>
  <si>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</si>
  <si>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</si>
  <si>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</si>
  <si>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</si>
  <si>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</si>
  <si>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</si>
  <si>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</si>
  <si>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</si>
  <si>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</si>
  <si>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</si>
  <si>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</si>
  <si>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</si>
  <si>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</si>
  <si>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</si>
  <si>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</si>
  <si>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</si>
  <si>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</si>
  <si>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</si>
  <si>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</si>
  <si>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</si>
  <si>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</si>
  <si>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</si>
  <si>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</si>
  <si>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</si>
  <si>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</si>
  <si>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</si>
  <si>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</si>
  <si>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</si>
  <si>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</si>
  <si>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</si>
  <si>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</si>
  <si>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</si>
  <si>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</si>
  <si>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</si>
  <si>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</si>
  <si>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</si>
  <si>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</si>
  <si>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</si>
  <si>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</si>
  <si>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</si>
  <si>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</si>
  <si>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</si>
  <si>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</si>
  <si>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</si>
  <si>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</si>
  <si>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</si>
  <si>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</si>
  <si>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</si>
  <si>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</si>
  <si>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</si>
  <si>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</si>
  <si>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</si>
  <si>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</si>
  <si>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</si>
  <si>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</si>
  <si>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</si>
  <si>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</si>
  <si>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</si>
  <si>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</si>
  <si>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</si>
  <si>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</si>
  <si>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</si>
  <si>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</si>
  <si>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</si>
  <si>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</si>
  <si>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</si>
  <si>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</si>
  <si>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</si>
  <si>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</si>
  <si>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</si>
  <si>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</si>
  <si>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</si>
  <si>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</si>
  <si>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</si>
  <si>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</si>
  <si>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</si>
  <si>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</si>
  <si>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</si>
  <si>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</si>
  <si>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</si>
  <si>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</si>
  <si>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</si>
  <si>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</si>
  <si>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</si>
  <si>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</si>
  <si>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</si>
  <si>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</si>
  <si>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</si>
  <si>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</si>
  <si>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</si>
  <si>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</si>
  <si>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</si>
  <si>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</si>
  <si>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</si>
  <si>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</si>
  <si>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</si>
  <si>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</si>
  <si>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</si>
  <si>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</si>
  <si>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</si>
  <si>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</si>
  <si>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</si>
  <si>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</si>
  <si>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</si>
  <si>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</si>
  <si>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</si>
  <si>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</si>
  <si>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</si>
  <si>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</si>
  <si>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</si>
  <si>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</si>
  <si>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</si>
  <si>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</si>
  <si>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</si>
  <si>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</si>
  <si>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</si>
  <si>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</si>
  <si>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</si>
  <si>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</si>
  <si>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</si>
  <si>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</si>
  <si>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</si>
  <si>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</si>
  <si>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</si>
  <si>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</si>
  <si>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</si>
  <si>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</si>
  <si>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</si>
  <si>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</si>
  <si>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</si>
  <si>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</si>
  <si>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</si>
  <si>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</si>
  <si>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</si>
  <si>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</si>
  <si>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</si>
  <si>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</si>
  <si>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</si>
  <si>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</si>
  <si>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</si>
  <si>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</si>
  <si>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</si>
  <si>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</si>
  <si>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</si>
  <si>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</si>
  <si>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</si>
  <si>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</si>
  <si>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</si>
  <si>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</si>
  <si>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</si>
  <si>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</si>
  <si>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</si>
  <si>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</si>
  <si>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</si>
  <si>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</si>
  <si>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</si>
  <si>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</si>
  <si>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</si>
  <si>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</si>
  <si>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</si>
  <si>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</si>
  <si>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</si>
  <si>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</si>
  <si>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</si>
  <si>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</si>
  <si>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</si>
  <si>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</si>
  <si>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</si>
  <si>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</si>
  <si>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</si>
  <si>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</si>
  <si>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</si>
  <si>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</si>
  <si>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</si>
  <si>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</si>
  <si>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</si>
  <si>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</si>
  <si>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</si>
  <si>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</si>
  <si>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</si>
  <si>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</si>
  <si>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</si>
  <si>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</si>
  <si>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</si>
  <si>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</si>
  <si>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</si>
  <si>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</si>
  <si>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</si>
  <si>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</si>
  <si>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</si>
  <si>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</si>
  <si>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</si>
  <si>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</si>
  <si>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</si>
  <si>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</si>
  <si>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</si>
  <si>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</si>
  <si>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</si>
  <si>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</si>
  <si>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</si>
  <si>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</si>
  <si>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</si>
  <si>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</si>
  <si>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</si>
  <si>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</si>
  <si>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</si>
  <si>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</si>
  <si>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</si>
  <si>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</si>
  <si>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</si>
  <si>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</si>
  <si>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</si>
  <si>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</si>
  <si>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</si>
  <si>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</si>
  <si>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</si>
  <si>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</si>
  <si>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</si>
  <si>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</si>
  <si>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</si>
  <si>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</si>
  <si>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</si>
  <si>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</si>
  <si>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</si>
  <si>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</si>
  <si>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</si>
  <si>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</si>
  <si>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</si>
  <si>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</si>
  <si>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</si>
  <si>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</si>
  <si>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</si>
  <si>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</si>
  <si>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</si>
  <si>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</si>
  <si>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</si>
  <si>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</si>
  <si>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</si>
  <si>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</si>
  <si>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</si>
  <si>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</si>
  <si>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</si>
  <si>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</si>
  <si>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</si>
  <si>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</si>
  <si>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</si>
  <si>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</si>
  <si>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</si>
  <si>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</si>
  <si>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</si>
  <si>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</si>
  <si>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</si>
  <si>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</si>
  <si>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</si>
  <si>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</si>
  <si>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</si>
  <si>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</si>
  <si>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</si>
  <si>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</si>
  <si>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</si>
  <si>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</si>
  <si>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</si>
  <si>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</si>
  <si>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</si>
  <si>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</si>
  <si>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</si>
  <si>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</si>
  <si>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</si>
  <si>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</si>
  <si>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</si>
  <si>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</si>
  <si>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</si>
  <si>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</si>
  <si>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</si>
  <si>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</si>
  <si>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</si>
  <si>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</si>
  <si>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</si>
  <si>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</si>
  <si>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</si>
  <si>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</si>
  <si>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</si>
  <si>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</si>
  <si>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</si>
  <si>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</si>
  <si>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</si>
  <si>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</si>
  <si>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</si>
  <si>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</si>
  <si>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</si>
  <si>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</si>
  <si>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</si>
  <si>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</si>
  <si>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</si>
  <si>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</si>
  <si>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</si>
  <si>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</si>
  <si>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</si>
  <si>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</si>
  <si>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</si>
  <si>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</si>
  <si>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</si>
  <si>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</si>
  <si>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</si>
  <si>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</si>
  <si>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</si>
  <si>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</si>
  <si>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</si>
  <si>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</si>
  <si>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</si>
  <si>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</si>
  <si>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</si>
  <si>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</si>
  <si>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</si>
  <si>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</si>
  <si>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</si>
  <si>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</si>
  <si>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</si>
  <si>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</si>
  <si>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</si>
  <si>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</si>
  <si>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</si>
  <si>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</si>
  <si>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</si>
  <si>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</si>
  <si>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</si>
  <si>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</si>
  <si>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</si>
  <si>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</si>
  <si>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</si>
  <si>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</si>
  <si>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</si>
  <si>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</si>
  <si>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</si>
  <si>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</si>
  <si>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</si>
  <si>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</si>
  <si>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</si>
  <si>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</si>
  <si>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</si>
  <si>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</si>
  <si>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</si>
  <si>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</si>
  <si>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</si>
  <si>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</si>
  <si>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</si>
  <si>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</si>
  <si>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</si>
  <si>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</si>
  <si>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</si>
  <si>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</si>
  <si>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</si>
  <si>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</si>
  <si>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</si>
  <si>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</si>
  <si>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</si>
  <si>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</si>
  <si>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</si>
  <si>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</si>
  <si>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</si>
  <si>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</si>
  <si>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</si>
  <si>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</si>
  <si>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</si>
  <si>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</si>
  <si>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</si>
  <si>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</si>
  <si>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</si>
  <si>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</si>
  <si>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</si>
  <si>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</si>
  <si>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</si>
  <si>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</si>
  <si>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</si>
  <si>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</si>
  <si>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</si>
  <si>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</si>
  <si>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</si>
  <si>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</si>
  <si>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</si>
  <si>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</si>
  <si>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</si>
  <si>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</si>
  <si>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</si>
  <si>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</si>
  <si>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</si>
  <si>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</si>
  <si>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</si>
  <si>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</si>
  <si>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</si>
  <si>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</si>
  <si>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</si>
  <si>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</si>
  <si>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</si>
  <si>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</si>
  <si>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</si>
  <si>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</si>
  <si>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</si>
  <si>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</si>
  <si>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</si>
  <si>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</si>
  <si>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</si>
  <si>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</si>
  <si>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</si>
  <si>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</si>
  <si>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</si>
  <si>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</si>
  <si>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</si>
  <si>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</si>
  <si>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</si>
  <si>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</si>
  <si>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</si>
  <si>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</si>
  <si>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</si>
  <si>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</si>
  <si>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</si>
  <si>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</si>
  <si>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</si>
  <si>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</si>
  <si>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</si>
  <si>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</si>
  <si>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</si>
  <si>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</si>
  <si>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</si>
  <si>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</si>
  <si>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</si>
  <si>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</si>
  <si>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</si>
  <si>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</si>
  <si>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</si>
  <si>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</si>
  <si>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</si>
  <si>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</si>
  <si>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</si>
  <si>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</si>
  <si>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</si>
  <si>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</si>
  <si>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</si>
  <si>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</si>
  <si>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</si>
  <si>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</si>
  <si>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</si>
  <si>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</si>
  <si>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</si>
  <si>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</si>
  <si>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</si>
  <si>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</si>
  <si>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</si>
  <si>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</si>
  <si>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</si>
  <si>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</si>
  <si>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</si>
  <si>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</si>
  <si>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</si>
  <si>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</si>
  <si>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</si>
  <si>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</si>
  <si>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</si>
  <si>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</si>
  <si>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</si>
  <si>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</si>
  <si>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</si>
  <si>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</si>
  <si>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</si>
  <si>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</si>
  <si>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</si>
  <si>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</si>
  <si>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</si>
  <si>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</si>
  <si>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</si>
  <si>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</si>
  <si>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</si>
  <si>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</si>
  <si>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</si>
  <si>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</si>
  <si>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</si>
  <si>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</si>
  <si>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</si>
  <si>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</si>
  <si>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</si>
  <si>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</si>
  <si>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</si>
  <si>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</si>
  <si>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</si>
  <si>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</si>
  <si>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</si>
  <si>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</si>
  <si>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</si>
  <si>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</si>
  <si>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</si>
  <si>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</si>
  <si>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</si>
  <si>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</si>
  <si>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</si>
  <si>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</si>
  <si>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</si>
  <si>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</si>
  <si>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</si>
  <si>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</si>
  <si>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</si>
  <si>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</si>
  <si>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</si>
  <si>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</si>
  <si>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</si>
  <si>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</si>
  <si>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</si>
  <si>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</si>
  <si>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</si>
  <si>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</si>
  <si>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</si>
  <si>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</si>
  <si>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</si>
  <si>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</si>
  <si>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</si>
  <si>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</si>
  <si>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</si>
  <si>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</si>
  <si>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</si>
  <si>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</si>
  <si>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</si>
  <si>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</si>
  <si>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</si>
  <si>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</si>
  <si>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</si>
  <si>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</si>
  <si>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</si>
  <si>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</si>
  <si>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</si>
  <si>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</si>
  <si>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</si>
  <si>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</si>
  <si>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</si>
  <si>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</si>
  <si>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</si>
  <si>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</si>
  <si>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</si>
  <si>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</si>
  <si>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</si>
  <si>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</si>
  <si>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</si>
  <si>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</si>
  <si>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</si>
  <si>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</si>
  <si>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</si>
  <si>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</si>
  <si>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</si>
  <si>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</si>
  <si>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</si>
  <si>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</si>
  <si>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</si>
  <si>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</si>
  <si>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</si>
  <si>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</si>
  <si>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</si>
  <si>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</si>
  <si>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</si>
  <si>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</si>
  <si>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</si>
  <si>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</si>
  <si>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</si>
  <si>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</si>
  <si>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</si>
  <si>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</si>
  <si>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</si>
  <si>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</si>
  <si>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</si>
  <si>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</si>
  <si>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</si>
  <si>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</si>
  <si>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</si>
  <si>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</si>
  <si>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</si>
  <si>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</si>
  <si>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</si>
  <si>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</si>
  <si>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</si>
  <si>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</si>
  <si>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</si>
  <si>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</si>
  <si>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</si>
  <si>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</si>
  <si>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</si>
  <si>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</si>
  <si>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</si>
  <si>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</si>
  <si>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</si>
  <si>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</si>
  <si>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</si>
  <si>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</si>
  <si>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</si>
  <si>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</si>
  <si>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</si>
  <si>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</si>
  <si>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</si>
  <si>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</si>
  <si>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</si>
  <si>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</si>
  <si>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</si>
  <si>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</si>
  <si>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</si>
  <si>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</si>
  <si>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</si>
  <si>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</si>
  <si>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</si>
  <si>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</si>
  <si>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</si>
  <si>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</si>
  <si>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</si>
  <si>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</si>
  <si>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</si>
  <si>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</si>
  <si>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</si>
  <si>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</si>
  <si>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</si>
  <si>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</si>
  <si>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</si>
  <si>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</si>
  <si>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</si>
  <si>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</si>
  <si>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</si>
  <si>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</si>
  <si>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</si>
  <si>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</si>
  <si>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</si>
  <si>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</si>
  <si>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</si>
  <si>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</si>
  <si>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</si>
  <si>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</si>
  <si>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</si>
  <si>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</si>
  <si>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</si>
  <si>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</si>
  <si>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</si>
  <si>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</si>
  <si>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</si>
  <si>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</si>
  <si>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</si>
  <si>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</si>
  <si>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</si>
  <si>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</si>
  <si>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</si>
  <si>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</si>
  <si>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</si>
  <si>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</si>
  <si>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</si>
  <si>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</si>
  <si>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</si>
  <si>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</si>
  <si>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</si>
  <si>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</si>
  <si>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</si>
  <si>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</si>
  <si>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</si>
  <si>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</si>
  <si>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</si>
  <si>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</si>
  <si>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</si>
  <si>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</si>
  <si>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</si>
  <si>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</si>
  <si>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</si>
  <si>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</si>
  <si>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</si>
  <si>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</si>
  <si>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</si>
  <si>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</si>
  <si>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</si>
  <si>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</si>
  <si>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</si>
  <si>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</si>
  <si>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</si>
  <si>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</si>
  <si>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</si>
  <si>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</si>
  <si>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</si>
  <si>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</si>
  <si>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</si>
  <si>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</si>
  <si>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</si>
  <si>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</si>
  <si>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</si>
  <si>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</si>
  <si>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</si>
  <si>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</si>
  <si>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</si>
  <si>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</si>
  <si>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</si>
  <si>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</si>
  <si>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</si>
  <si>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</si>
  <si>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</si>
  <si>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</si>
  <si>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</si>
  <si>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</si>
  <si>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</si>
  <si>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</si>
  <si>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</si>
  <si>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</si>
  <si>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</si>
  <si>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</si>
  <si>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</si>
  <si>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</si>
  <si>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</si>
  <si>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</si>
  <si>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</si>
  <si>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</si>
  <si>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</si>
  <si>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</si>
  <si>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</si>
  <si>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</si>
  <si>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</si>
  <si>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</si>
  <si>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</si>
  <si>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</si>
  <si>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</si>
  <si>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</si>
  <si>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</si>
  <si>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</si>
  <si>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</si>
  <si>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</si>
  <si>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</si>
  <si>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</si>
  <si>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</si>
  <si>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</si>
  <si>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</si>
  <si>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</si>
  <si>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</si>
  <si>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</si>
  <si>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</si>
  <si>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</si>
  <si>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</si>
  <si>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</si>
  <si>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</si>
  <si>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</si>
  <si>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</si>
  <si>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</si>
  <si>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</si>
  <si>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</si>
  <si>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</si>
  <si>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</si>
  <si>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</si>
  <si>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</si>
  <si>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</si>
  <si>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</si>
  <si>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</si>
  <si>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</si>
  <si>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</si>
  <si>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</si>
  <si>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</si>
  <si>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</si>
  <si>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</si>
  <si>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</si>
  <si>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</si>
  <si>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</si>
  <si>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</si>
  <si>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</si>
  <si>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</si>
  <si>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</si>
  <si>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</si>
  <si>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</si>
  <si>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</si>
  <si>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</si>
  <si>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</si>
  <si>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</si>
  <si>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</si>
  <si>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</si>
  <si>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</si>
  <si>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</si>
  <si>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</si>
  <si>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</si>
  <si>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</si>
  <si>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</si>
  <si>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</si>
  <si>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</si>
  <si>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</si>
  <si>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</si>
  <si>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</si>
  <si>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</si>
  <si>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</si>
  <si>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</si>
  <si>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</si>
  <si>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</si>
  <si>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</si>
  <si>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</si>
  <si>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</si>
  <si>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</si>
  <si>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</si>
  <si>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</si>
  <si>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</si>
  <si>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</si>
  <si>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</si>
  <si>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</si>
  <si>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</si>
  <si>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</si>
  <si>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</si>
  <si>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</si>
  <si>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</si>
  <si>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</si>
  <si>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</si>
  <si>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</si>
  <si>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</si>
  <si>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</si>
  <si>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</si>
  <si>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</si>
  <si>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</si>
  <si>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</si>
  <si>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</si>
  <si>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</si>
  <si>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</si>
  <si>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</si>
  <si>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</si>
  <si>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</si>
  <si>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</si>
  <si>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</si>
  <si>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</si>
  <si>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</si>
  <si>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</si>
  <si>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</si>
  <si>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</si>
  <si>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</si>
  <si>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</si>
  <si>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</si>
  <si>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</si>
  <si>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</si>
  <si>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</si>
  <si>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</si>
  <si>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</si>
  <si>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</si>
  <si>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</si>
  <si>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</si>
  <si>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</si>
  <si>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</si>
  <si>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</si>
  <si>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</si>
  <si>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</si>
  <si>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</si>
  <si>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</si>
  <si>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</si>
  <si>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</si>
  <si>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</si>
  <si>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</si>
  <si>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</si>
  <si>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</si>
  <si>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</si>
  <si>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</si>
  <si>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</si>
  <si>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</si>
  <si>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</si>
  <si>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</si>
  <si>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</si>
  <si>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</si>
  <si>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</si>
  <si>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</si>
  <si>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</si>
  <si>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</si>
  <si>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</si>
  <si>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</si>
  <si>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</si>
  <si>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</si>
  <si>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</si>
  <si>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</si>
  <si>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</si>
  <si>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</si>
  <si>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</si>
  <si>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</si>
  <si>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</si>
  <si>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</si>
  <si>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</si>
  <si>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</si>
  <si>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</si>
  <si>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</si>
  <si>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</si>
  <si>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</si>
  <si>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</si>
  <si>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</si>
  <si>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</si>
  <si>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</si>
  <si>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</si>
  <si>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</si>
  <si>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</si>
  <si>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</si>
  <si>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</si>
  <si>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</si>
  <si>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</si>
  <si>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</si>
  <si>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</si>
  <si>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</si>
  <si>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</si>
  <si>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</si>
  <si>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</si>
  <si>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</si>
  <si>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</si>
  <si>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</si>
  <si>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</si>
  <si>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</si>
  <si>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</si>
  <si>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</si>
  <si>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</si>
  <si>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</si>
  <si>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</si>
  <si>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</si>
  <si>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</si>
  <si>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</si>
  <si>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</si>
  <si>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</si>
  <si>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</si>
  <si>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</si>
  <si>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</si>
  <si>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</si>
  <si>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</si>
  <si>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</si>
  <si>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</si>
  <si>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</si>
  <si>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</si>
  <si>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</si>
  <si>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</si>
  <si>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</si>
  <si>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</si>
  <si>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</si>
  <si>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</si>
  <si>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</si>
  <si>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</si>
  <si>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</si>
  <si>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</si>
  <si>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</si>
  <si>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</si>
  <si>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</si>
  <si>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</si>
  <si>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</si>
  <si>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</si>
  <si>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</si>
  <si>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</si>
  <si>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</si>
  <si>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</si>
  <si>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</si>
  <si>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</si>
  <si>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</si>
  <si>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</si>
  <si>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</si>
  <si>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</si>
  <si>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</si>
  <si>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</si>
  <si>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</si>
  <si>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</si>
  <si>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</si>
  <si>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</si>
  <si>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</si>
  <si>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</si>
  <si>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</si>
  <si>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</si>
  <si>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</si>
  <si>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</si>
  <si>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</si>
  <si>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</si>
  <si>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</si>
  <si>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</si>
  <si>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</si>
  <si>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</si>
  <si>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</si>
  <si>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</si>
  <si>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</si>
  <si>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</si>
  <si>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</si>
  <si>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</si>
  <si>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</si>
  <si>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</si>
  <si>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</si>
  <si>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</si>
  <si>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</si>
  <si>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</si>
  <si>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</si>
  <si>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</si>
  <si>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</si>
  <si>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</si>
  <si>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</si>
  <si>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</si>
  <si>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</si>
  <si>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</si>
  <si>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</si>
  <si>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</si>
  <si>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</si>
  <si>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</si>
  <si>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</si>
  <si>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</si>
  <si>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</si>
  <si>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</si>
  <si>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</si>
  <si>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</si>
  <si>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</si>
  <si>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</si>
  <si>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</si>
  <si>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</si>
  <si>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</si>
  <si>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</si>
  <si>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</si>
  <si>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</si>
  <si>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</si>
  <si>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</si>
  <si>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</si>
  <si>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</si>
  <si>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</si>
  <si>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</si>
  <si>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</si>
  <si>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</si>
  <si>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</si>
  <si>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</si>
  <si>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</si>
  <si>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</si>
  <si>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</si>
  <si>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</si>
  <si>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</si>
  <si>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</si>
  <si>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</si>
  <si>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</si>
  <si>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</si>
  <si>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</si>
  <si>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</si>
  <si>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</si>
  <si>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</si>
  <si>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</si>
  <si>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</si>
  <si>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</si>
  <si>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</si>
  <si>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</si>
  <si>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</si>
  <si>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</si>
  <si>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</si>
  <si>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</si>
  <si>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</si>
  <si>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</si>
  <si>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</si>
  <si>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</si>
  <si>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</si>
  <si>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</si>
  <si>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</si>
  <si>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</si>
  <si>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</si>
  <si>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</si>
  <si>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</si>
  <si>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</si>
  <si>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</si>
  <si>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</si>
  <si>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</si>
  <si>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</si>
  <si>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</si>
  <si>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</si>
  <si>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</si>
  <si>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</si>
  <si>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</si>
  <si>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</si>
  <si>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</si>
  <si>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</si>
  <si>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</si>
  <si>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</si>
  <si>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</si>
  <si>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</si>
  <si>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</si>
  <si>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</si>
  <si>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</si>
  <si>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</si>
  <si>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</si>
  <si>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</si>
  <si>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</si>
  <si>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</si>
  <si>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</si>
  <si>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</si>
  <si>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</si>
  <si>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</si>
  <si>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</si>
  <si>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</si>
  <si>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</si>
  <si>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</si>
  <si>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</si>
  <si>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</si>
  <si>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</si>
  <si>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</si>
  <si>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</si>
  <si>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</si>
  <si>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</si>
  <si>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</si>
  <si>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</si>
  <si>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</si>
  <si>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</si>
  <si>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</si>
  <si>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</si>
  <si>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</si>
  <si>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</si>
  <si>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</si>
  <si>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</si>
  <si>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</si>
  <si>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</si>
  <si>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</si>
  <si>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</si>
  <si>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</si>
  <si>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</si>
  <si>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</si>
  <si>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</si>
  <si>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</si>
  <si>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</si>
  <si>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</si>
  <si>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</si>
  <si>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</si>
  <si>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</si>
  <si>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</si>
  <si>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</si>
  <si>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</si>
  <si>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</si>
  <si>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</si>
  <si>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</si>
  <si>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</si>
  <si>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</si>
  <si>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</si>
  <si>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</si>
  <si>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</si>
  <si>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</si>
  <si>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</si>
  <si>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</si>
  <si>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</si>
  <si>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</si>
  <si>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</si>
  <si>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</si>
  <si>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</si>
  <si>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</si>
  <si>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</si>
  <si>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</si>
  <si>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</si>
  <si>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</si>
  <si>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</si>
  <si>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</si>
  <si>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</si>
  <si>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</si>
  <si>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</si>
  <si>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</si>
  <si>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</si>
  <si>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</si>
  <si>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</si>
  <si>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</si>
  <si>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</si>
  <si>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</si>
  <si>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</si>
  <si>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</si>
  <si>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</si>
  <si>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</si>
  <si>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</si>
  <si>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</si>
  <si>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</si>
  <si>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</si>
  <si>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</si>
  <si>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</si>
  <si>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</si>
  <si>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</si>
  <si>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</si>
  <si>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</si>
  <si>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</si>
  <si>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</si>
  <si>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</si>
  <si>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</si>
  <si>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</si>
  <si>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</si>
  <si>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</si>
  <si>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</si>
  <si>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</si>
  <si>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</si>
  <si>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</si>
  <si>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</si>
  <si>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</si>
  <si>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</si>
  <si>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</si>
  <si>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</si>
  <si>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</si>
  <si>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</si>
  <si>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</si>
  <si>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</si>
  <si>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</si>
  <si>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</si>
  <si>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</si>
  <si>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</si>
  <si>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</si>
  <si>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</si>
  <si>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</si>
  <si>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</si>
  <si>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</si>
  <si>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</si>
  <si>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</si>
  <si>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</si>
  <si>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</si>
  <si>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</si>
  <si>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</si>
  <si>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</si>
  <si>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</si>
  <si>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</si>
  <si>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</si>
  <si>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</si>
  <si>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</si>
  <si>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</si>
  <si>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</si>
  <si>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</si>
  <si>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</si>
  <si>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</si>
  <si>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</si>
  <si>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</si>
  <si>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</si>
  <si>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</si>
  <si>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</si>
  <si>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</si>
  <si>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</si>
  <si>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</si>
  <si>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</si>
  <si>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</si>
  <si>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</si>
  <si>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</si>
  <si>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</si>
  <si>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</si>
  <si>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</si>
  <si>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</si>
  <si>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</si>
  <si>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</si>
  <si>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</si>
  <si>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</si>
  <si>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</si>
  <si>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</si>
  <si>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</si>
  <si>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</si>
  <si>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</si>
  <si>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</si>
  <si>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</si>
  <si>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</si>
  <si>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</si>
  <si>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</si>
  <si>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</si>
  <si>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</si>
  <si>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</si>
  <si>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</si>
  <si>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</si>
  <si>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</si>
  <si>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</si>
  <si>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</si>
  <si>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</si>
  <si>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</si>
  <si>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</si>
  <si>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</si>
  <si>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</si>
  <si>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</si>
  <si>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</si>
  <si>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</si>
  <si>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</si>
  <si>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</si>
  <si>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</si>
  <si>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</si>
  <si>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</si>
  <si>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</si>
  <si>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</si>
  <si>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</si>
  <si>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</si>
  <si>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</si>
  <si>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</si>
  <si>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</si>
  <si>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</si>
  <si>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</si>
  <si>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</si>
  <si>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</si>
  <si>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</si>
  <si>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</si>
  <si>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</si>
  <si>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</si>
  <si>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</si>
  <si>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</si>
  <si>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</si>
  <si>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</si>
  <si>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</si>
  <si>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</si>
  <si>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</si>
  <si>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</si>
  <si>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</si>
  <si>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</si>
  <si>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</si>
  <si>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</si>
  <si>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</si>
  <si>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</si>
  <si>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</si>
  <si>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</si>
  <si>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</si>
  <si>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</si>
  <si>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</si>
  <si>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</si>
  <si>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</si>
  <si>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</si>
  <si>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</si>
  <si>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</si>
  <si>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</si>
  <si>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</si>
  <si>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</si>
  <si>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</si>
  <si>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</si>
  <si>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</si>
  <si>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</si>
  <si>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</si>
  <si>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</si>
  <si>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</si>
  <si>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</si>
  <si>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</si>
  <si>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</si>
  <si>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</si>
  <si>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</si>
  <si>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</si>
  <si>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</si>
  <si>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</si>
  <si>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</si>
  <si>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</si>
  <si>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</si>
  <si>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</si>
  <si>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</si>
  <si>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</si>
  <si>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</si>
  <si>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</si>
  <si>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</si>
  <si>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</si>
  <si>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</si>
  <si>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</si>
  <si>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</si>
  <si>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</si>
  <si>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</si>
  <si>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</si>
  <si>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</si>
  <si>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</si>
  <si>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</si>
  <si>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</si>
  <si>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</si>
  <si>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</si>
  <si>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</si>
  <si>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</si>
  <si>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</si>
  <si>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</si>
  <si>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</si>
  <si>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</si>
  <si>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</si>
  <si>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</si>
  <si>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</si>
  <si>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</si>
  <si>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</si>
  <si>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</si>
  <si>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</si>
  <si>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</si>
  <si>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</si>
  <si>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</si>
  <si>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</si>
  <si>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</si>
  <si>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</si>
  <si>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</si>
  <si>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</si>
  <si>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</si>
  <si>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</si>
  <si>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</si>
  <si>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</si>
  <si>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</si>
  <si>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</si>
  <si>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</si>
  <si>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</si>
  <si>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</si>
  <si>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</si>
  <si>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</si>
  <si>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</si>
  <si>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</si>
  <si>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</si>
  <si>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</si>
  <si>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</si>
  <si>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</si>
  <si>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</si>
  <si>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</si>
  <si>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</si>
  <si>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</si>
  <si>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</si>
  <si>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</si>
  <si>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</si>
  <si>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</si>
  <si>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</si>
  <si>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</si>
  <si>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</si>
  <si>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</si>
  <si>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</si>
  <si>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</si>
  <si>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</si>
  <si>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</si>
  <si>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</si>
  <si>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</si>
  <si>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</si>
  <si>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</si>
  <si>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</si>
  <si>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</si>
  <si>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</si>
  <si>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</si>
  <si>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</si>
  <si>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</si>
  <si>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</si>
  <si>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</si>
  <si>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</si>
  <si>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</si>
  <si>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</si>
  <si>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</si>
  <si>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</si>
  <si>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</si>
  <si>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</si>
  <si>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</si>
  <si>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</si>
  <si>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</si>
  <si>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</si>
  <si>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</si>
  <si>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</si>
  <si>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</si>
  <si>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</si>
  <si>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</si>
  <si>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</si>
  <si>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</si>
  <si>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</si>
  <si>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</si>
  <si>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</si>
  <si>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</si>
  <si>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</si>
  <si>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</si>
  <si>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</si>
  <si>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</si>
  <si>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</si>
  <si>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</si>
  <si>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</si>
  <si>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</si>
  <si>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</si>
  <si>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</si>
  <si>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</si>
  <si>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</si>
  <si>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</si>
  <si>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</si>
  <si>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</si>
  <si>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</si>
  <si>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</si>
  <si>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</si>
  <si>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</si>
  <si>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</si>
  <si>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</si>
  <si>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</si>
  <si>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</si>
  <si>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</si>
  <si>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</si>
  <si>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</si>
  <si>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</si>
  <si>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</si>
  <si>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</si>
  <si>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</si>
  <si>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</si>
  <si>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</si>
  <si>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</si>
  <si>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</si>
  <si>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</si>
  <si>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</si>
  <si>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</si>
  <si>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</si>
  <si>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</si>
  <si>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</si>
  <si>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</si>
  <si>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</si>
  <si>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</si>
  <si>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</si>
  <si>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</si>
  <si>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</si>
  <si>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</si>
  <si>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</si>
  <si>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</si>
  <si>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</si>
  <si>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</si>
  <si>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</si>
  <si>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</si>
  <si>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</si>
  <si>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</si>
  <si>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</si>
  <si>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</si>
  <si>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</si>
  <si>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</si>
  <si>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</si>
  <si>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</si>
  <si>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</si>
  <si>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</si>
  <si>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</si>
  <si>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</si>
  <si>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</si>
  <si>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</si>
  <si>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</si>
  <si>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</si>
  <si>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</si>
  <si>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</si>
  <si>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</si>
  <si>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</si>
  <si>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</si>
  <si>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</si>
  <si>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</si>
  <si>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</si>
  <si>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</si>
  <si>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</si>
  <si>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</si>
  <si>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</si>
  <si>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</si>
  <si>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</si>
  <si>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</si>
  <si>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</si>
  <si>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</si>
  <si>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</si>
  <si>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</si>
  <si>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</si>
  <si>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</si>
  <si>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</si>
  <si>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</si>
  <si>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</si>
  <si>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</si>
  <si>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</si>
  <si>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</si>
  <si>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</si>
  <si>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</si>
  <si>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</si>
  <si>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</si>
  <si>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</si>
  <si>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</si>
  <si>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</si>
  <si>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</si>
  <si>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</si>
  <si>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</si>
  <si>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</si>
  <si>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</si>
  <si>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</si>
  <si>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</si>
  <si>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</si>
  <si>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</si>
  <si>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</si>
  <si>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</si>
  <si>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</si>
  <si>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</si>
  <si>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</si>
  <si>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</si>
  <si>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</si>
  <si>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</si>
  <si>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</si>
  <si>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</si>
  <si>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</si>
  <si>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</si>
  <si>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</si>
  <si>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</si>
  <si>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</si>
  <si>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</si>
  <si>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</si>
  <si>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</si>
  <si>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</si>
  <si>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</si>
  <si>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</si>
  <si>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</si>
  <si>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</si>
  <si>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</si>
  <si>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</si>
  <si>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</si>
  <si>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</si>
  <si>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</si>
  <si>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</si>
  <si>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</si>
  <si>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</si>
  <si>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</si>
  <si>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</si>
  <si>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</si>
  <si>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</si>
  <si>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</si>
  <si>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</si>
  <si>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</si>
  <si>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</si>
  <si>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</si>
  <si>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</si>
  <si>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</si>
  <si>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</si>
  <si>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</si>
  <si>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</si>
  <si>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</si>
  <si>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</si>
  <si>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</si>
  <si>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</si>
  <si>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</si>
  <si>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</si>
  <si>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</si>
  <si>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</si>
  <si>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</si>
  <si>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</si>
  <si>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</si>
  <si>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</si>
  <si>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</si>
  <si>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</si>
  <si>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</si>
  <si>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</si>
  <si>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</si>
  <si>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</si>
  <si>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</si>
  <si>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</si>
  <si>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</si>
  <si>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</si>
  <si>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</si>
  <si>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</si>
  <si>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</si>
  <si>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</si>
  <si>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</si>
  <si>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</si>
  <si>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</si>
  <si>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</si>
  <si>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</si>
  <si>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</si>
  <si>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</si>
  <si>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</si>
  <si>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</si>
  <si>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</si>
  <si>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</si>
  <si>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</si>
  <si>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</si>
  <si>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</si>
  <si>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</si>
  <si>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</si>
  <si>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</si>
  <si>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</si>
  <si>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</si>
  <si>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</si>
  <si>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</si>
  <si>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</si>
  <si>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</si>
  <si>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</si>
  <si>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</si>
  <si>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</si>
  <si>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</si>
  <si>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</si>
  <si>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</si>
  <si>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</si>
  <si>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</si>
  <si>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</si>
  <si>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</si>
  <si>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</si>
  <si>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</si>
  <si>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</si>
  <si>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</si>
  <si>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</si>
  <si>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</si>
  <si>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</si>
  <si>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</si>
  <si>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</si>
  <si>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</si>
  <si>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</si>
  <si>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</si>
  <si>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</si>
  <si>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</si>
  <si>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</si>
  <si>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</si>
  <si>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</si>
  <si>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</si>
  <si>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</si>
  <si>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</si>
  <si>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</si>
  <si>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</si>
  <si>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</si>
  <si>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</si>
  <si>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</si>
  <si>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</si>
  <si>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</si>
  <si>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</si>
  <si>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</si>
  <si>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</si>
  <si>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</si>
  <si>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</si>
  <si>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</si>
  <si>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</si>
  <si>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</si>
  <si>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</si>
  <si>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</si>
  <si>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</si>
  <si>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</si>
  <si>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</si>
  <si>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</si>
  <si>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</si>
  <si>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</si>
  <si>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</si>
  <si>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</si>
  <si>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</si>
  <si>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</si>
  <si>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</si>
  <si>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</si>
  <si>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</si>
  <si>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</si>
  <si>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</si>
  <si>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</si>
  <si>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</si>
  <si>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</si>
  <si>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</si>
  <si>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</si>
  <si>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</si>
  <si>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</si>
  <si>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</si>
  <si>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</si>
  <si>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</si>
  <si>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</si>
  <si>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</si>
  <si>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</si>
  <si>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</si>
  <si>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</si>
  <si>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</si>
  <si>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</si>
  <si>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</si>
  <si>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</si>
  <si>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</si>
  <si>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</si>
  <si>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</si>
  <si>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</si>
  <si>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</si>
  <si>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</si>
  <si>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</si>
  <si>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</si>
  <si>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</si>
  <si>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</si>
  <si>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</si>
  <si>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</si>
  <si>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</si>
  <si>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</si>
  <si>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</si>
  <si>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</si>
  <si>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</si>
  <si>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</si>
  <si>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</si>
  <si>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</si>
  <si>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</si>
  <si>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</si>
  <si>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</si>
  <si>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</si>
  <si>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</si>
  <si>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</si>
  <si>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</si>
  <si>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</si>
  <si>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</si>
  <si>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</si>
  <si>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</si>
  <si>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</si>
  <si>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</si>
  <si>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</si>
  <si>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</si>
  <si>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</si>
  <si>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</si>
  <si>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</si>
  <si>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</si>
  <si>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</si>
  <si>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</si>
  <si>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</si>
  <si>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</si>
  <si>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</si>
  <si>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</si>
  <si>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</si>
  <si>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</si>
  <si>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</si>
  <si>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</si>
  <si>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</si>
  <si>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</si>
  <si>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</si>
  <si>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</si>
  <si>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</si>
  <si>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</si>
  <si>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</si>
  <si>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</si>
  <si>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</si>
  <si>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</si>
  <si>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</si>
  <si>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</si>
  <si>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</si>
  <si>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</si>
  <si>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</si>
  <si>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</si>
  <si>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</si>
  <si>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</si>
  <si>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</si>
  <si>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</si>
  <si>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</si>
  <si>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</si>
  <si>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</si>
  <si>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</si>
  <si>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</si>
  <si>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</si>
  <si>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</si>
  <si>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</si>
  <si>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</si>
  <si>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</si>
  <si>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</si>
  <si>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</si>
  <si>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</si>
  <si>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</si>
  <si>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</si>
  <si>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</si>
  <si>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</si>
  <si>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</si>
  <si>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</si>
  <si>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</si>
  <si>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</si>
  <si>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</si>
  <si>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</si>
  <si>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</si>
  <si>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</si>
  <si>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</si>
  <si>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</si>
  <si>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</si>
  <si>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</si>
  <si>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</si>
  <si>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</si>
  <si>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</si>
  <si>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</si>
  <si>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</si>
  <si>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</si>
  <si>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</si>
  <si>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</si>
  <si>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</si>
  <si>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</si>
  <si>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</si>
  <si>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</si>
  <si>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</si>
  <si>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</si>
  <si>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</si>
  <si>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</si>
  <si>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</si>
  <si>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</si>
  <si>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</si>
  <si>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</si>
  <si>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</si>
  <si>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</si>
  <si>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</si>
  <si>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</si>
  <si>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</si>
  <si>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</si>
  <si>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</si>
  <si>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</si>
  <si>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</si>
  <si>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</si>
  <si>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</si>
  <si>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</si>
  <si>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</si>
  <si>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</si>
  <si>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</si>
  <si>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</si>
  <si>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</si>
  <si>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</si>
  <si>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</si>
  <si>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</si>
  <si>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</si>
  <si>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</si>
  <si>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</si>
  <si>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</si>
  <si>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</si>
  <si>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</si>
  <si>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</si>
  <si>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</si>
  <si>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</si>
  <si>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</si>
  <si>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</si>
  <si>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</si>
  <si>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</si>
  <si>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</si>
  <si>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</si>
  <si>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</si>
  <si>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</si>
  <si>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</si>
  <si>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</si>
  <si>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</si>
  <si>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</si>
  <si>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</si>
  <si>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</si>
  <si>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</si>
  <si>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</si>
  <si>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</si>
  <si>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</si>
  <si>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</si>
  <si>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</si>
  <si>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</si>
  <si>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</si>
  <si>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</si>
  <si>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</si>
  <si>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</si>
  <si>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</si>
  <si>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</si>
  <si>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</si>
  <si>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</si>
  <si>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</si>
  <si>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</si>
  <si>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</si>
  <si>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</si>
  <si>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</si>
  <si>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</si>
  <si>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</si>
  <si>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</si>
  <si>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</si>
  <si>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</si>
  <si>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</si>
  <si>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</si>
  <si>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</si>
  <si>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</si>
  <si>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</si>
  <si>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</si>
  <si>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</si>
  <si>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</si>
  <si>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</si>
  <si>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</si>
  <si>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</si>
  <si>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</si>
  <si>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</si>
  <si>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</si>
  <si>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</si>
  <si>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</si>
  <si>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</si>
  <si>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</si>
  <si>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</si>
  <si>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</si>
  <si>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</si>
  <si>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</si>
  <si>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</si>
  <si>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</si>
  <si>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</si>
  <si>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</si>
  <si>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</si>
  <si>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</si>
  <si>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</si>
  <si>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</si>
  <si>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</si>
  <si>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</si>
  <si>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</si>
  <si>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</si>
  <si>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</si>
  <si>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</si>
  <si>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</si>
  <si>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</si>
  <si>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</si>
  <si>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</si>
  <si>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</si>
  <si>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</si>
  <si>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</si>
  <si>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</si>
  <si>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</si>
  <si>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</si>
  <si>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</si>
  <si>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</si>
  <si>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</si>
  <si>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</si>
  <si>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</si>
  <si>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</si>
  <si>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</si>
  <si>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</si>
  <si>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</si>
  <si>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</si>
  <si>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</si>
  <si>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</si>
  <si>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</si>
  <si>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</si>
  <si>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</si>
  <si>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</si>
  <si>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</si>
  <si>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</si>
  <si>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</si>
  <si>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</si>
  <si>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</si>
  <si>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</si>
  <si>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</si>
  <si>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</si>
  <si>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</si>
  <si>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</si>
  <si>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</si>
  <si>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</si>
  <si>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</si>
  <si>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</si>
  <si>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</si>
  <si>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</si>
  <si>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</si>
  <si>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</si>
  <si>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</si>
  <si>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</si>
  <si>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</si>
  <si>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</si>
  <si>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</si>
  <si>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</si>
  <si>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</si>
  <si>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</si>
  <si>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</si>
  <si>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</si>
  <si>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</si>
  <si>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</si>
  <si>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</si>
  <si>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</si>
  <si>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</si>
  <si>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</si>
  <si>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</si>
  <si>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</si>
  <si>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</si>
  <si>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</si>
  <si>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</si>
  <si>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</si>
  <si>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</si>
  <si>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</si>
  <si>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</si>
  <si>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</si>
  <si>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</si>
  <si>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</si>
  <si>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</si>
  <si>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</si>
  <si>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</si>
  <si>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</si>
  <si>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</si>
  <si>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</si>
  <si>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</si>
  <si>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</si>
  <si>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</si>
  <si>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</si>
  <si>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</si>
  <si>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</si>
  <si>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</si>
  <si>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</si>
  <si>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</si>
  <si>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</si>
  <si>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</si>
  <si>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</si>
  <si>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</si>
  <si>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</si>
  <si>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</si>
  <si>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</si>
  <si>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</si>
  <si>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</si>
  <si>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</si>
  <si>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</si>
  <si>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</si>
  <si>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</si>
  <si>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</si>
  <si>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</si>
  <si>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</si>
  <si>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</si>
  <si>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</si>
  <si>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</si>
  <si>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</si>
  <si>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</si>
  <si>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</si>
  <si>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</si>
  <si>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</si>
  <si>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</si>
  <si>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</si>
  <si>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</si>
  <si>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</si>
  <si>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</si>
  <si>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</si>
  <si>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</si>
  <si>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</si>
  <si>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</si>
  <si>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</si>
  <si>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</si>
  <si>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</si>
  <si>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</si>
  <si>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</si>
  <si>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</si>
  <si>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</si>
  <si>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</si>
  <si>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</si>
  <si>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</si>
  <si>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</si>
  <si>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</si>
  <si>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</si>
  <si>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</si>
  <si>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</si>
  <si>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</si>
  <si>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</si>
  <si>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</si>
  <si>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</si>
  <si>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</si>
  <si>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</si>
  <si>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</si>
  <si>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</si>
  <si>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</si>
  <si>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</si>
  <si>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</si>
  <si>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</si>
  <si>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</si>
  <si>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</si>
  <si>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</si>
  <si>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</si>
  <si>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</si>
  <si>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</si>
  <si>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</si>
  <si>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</si>
  <si>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</si>
  <si>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</si>
  <si>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</si>
  <si>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</si>
  <si>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</si>
  <si>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</si>
  <si>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</si>
  <si>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</si>
  <si>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</si>
  <si>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</si>
  <si>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</si>
  <si>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</si>
  <si>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</si>
  <si>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</si>
  <si>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</si>
  <si>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</si>
  <si>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</si>
  <si>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</si>
  <si>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</si>
  <si>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</si>
  <si>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</si>
  <si>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</si>
  <si>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</si>
  <si>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</si>
  <si>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</si>
  <si>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</si>
  <si>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</si>
  <si>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</si>
  <si>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</si>
  <si>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</si>
  <si>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</si>
  <si>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</si>
  <si>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</si>
  <si>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</si>
  <si>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</si>
  <si>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</si>
  <si>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</si>
  <si>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</si>
  <si>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</si>
  <si>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</si>
  <si>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</si>
  <si>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</si>
  <si>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</si>
  <si>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</si>
  <si>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</si>
  <si>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</si>
  <si>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</si>
  <si>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</si>
  <si>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</si>
  <si>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</si>
  <si>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</si>
  <si>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</si>
  <si>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</si>
  <si>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</si>
  <si>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</si>
  <si>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</si>
  <si>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</si>
  <si>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</si>
  <si>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</si>
  <si>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</si>
  <si>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</si>
  <si>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</si>
  <si>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</si>
  <si>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</si>
  <si>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</si>
  <si>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</si>
  <si>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</si>
  <si>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</si>
  <si>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</si>
  <si>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</si>
  <si>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</si>
  <si>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</si>
  <si>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</si>
  <si>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</si>
  <si>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</si>
  <si>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</si>
  <si>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</si>
  <si>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</si>
  <si>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</si>
  <si>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</si>
  <si>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</si>
  <si>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</si>
  <si>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</si>
  <si>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</si>
  <si>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</si>
  <si>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</si>
  <si>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</si>
  <si>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</si>
  <si>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</si>
  <si>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</si>
  <si>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</si>
  <si>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</si>
  <si>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</si>
  <si>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</si>
  <si>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</si>
  <si>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</si>
  <si>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</si>
  <si>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</si>
  <si>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</si>
  <si>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</si>
  <si>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</si>
  <si>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</si>
  <si>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</si>
  <si>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</si>
  <si>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</si>
  <si>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</si>
  <si>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</si>
  <si>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</si>
  <si>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</si>
  <si>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</si>
  <si>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</si>
  <si>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</si>
  <si>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</si>
  <si>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</si>
  <si>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</si>
  <si>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</si>
  <si>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</si>
  <si>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</si>
  <si>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</si>
  <si>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</si>
  <si>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</si>
  <si>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</si>
  <si>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</si>
  <si>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</si>
  <si>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</si>
  <si>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</si>
  <si>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</si>
  <si>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</si>
  <si>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</si>
  <si>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</si>
  <si>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</si>
  <si>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</si>
  <si>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</si>
  <si>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</si>
  <si>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</si>
  <si>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</si>
  <si>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</si>
  <si>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</si>
  <si>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</si>
  <si>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</si>
  <si>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</si>
  <si>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</si>
  <si>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</si>
  <si>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</si>
  <si>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</si>
  <si>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</si>
  <si>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</si>
  <si>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</si>
  <si>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</si>
  <si>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</si>
  <si>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</si>
  <si>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</si>
  <si>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</si>
  <si>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</si>
  <si>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</si>
  <si>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</si>
  <si>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</si>
  <si>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</si>
  <si>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</si>
  <si>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</si>
  <si>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</si>
  <si>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</si>
  <si>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</si>
  <si>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</si>
  <si>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</si>
  <si>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</si>
  <si>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</si>
  <si>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</si>
  <si>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</si>
  <si>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</si>
  <si>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</si>
  <si>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</si>
  <si>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</si>
  <si>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</si>
  <si>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</si>
  <si>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</si>
  <si>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</si>
  <si>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</si>
  <si>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</si>
  <si>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</si>
  <si>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</si>
  <si>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</si>
  <si>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</si>
  <si>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</si>
  <si>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</si>
  <si>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</si>
  <si>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</si>
  <si>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</si>
  <si>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</si>
  <si>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</si>
  <si>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</si>
  <si>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</si>
  <si>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</si>
  <si>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</si>
  <si>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</si>
  <si>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</si>
  <si>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</si>
  <si>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</si>
  <si>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</si>
  <si>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</si>
  <si>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</si>
  <si>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</si>
  <si>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</si>
  <si>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</si>
  <si>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</si>
  <si>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</si>
  <si>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</si>
  <si>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</si>
  <si>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</si>
  <si>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</si>
  <si>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</si>
  <si>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</si>
  <si>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</si>
  <si>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</si>
  <si>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</si>
  <si>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</si>
  <si>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</si>
  <si>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</si>
  <si>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</si>
  <si>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</si>
  <si>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</si>
  <si>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</si>
  <si>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</si>
  <si>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</si>
  <si>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</si>
  <si>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</si>
  <si>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</si>
  <si>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</si>
  <si>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</si>
  <si>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</si>
  <si>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</si>
  <si>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</si>
  <si>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</si>
  <si>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</si>
  <si>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</si>
  <si>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</si>
  <si>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</si>
  <si>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</si>
  <si>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</si>
  <si>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</si>
  <si>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</si>
  <si>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</si>
  <si>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</si>
  <si>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</si>
  <si>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</si>
  <si>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</si>
  <si>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</si>
  <si>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</si>
  <si>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</si>
  <si>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</si>
  <si>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</si>
  <si>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</si>
  <si>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</si>
  <si>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</si>
  <si>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</si>
  <si>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</si>
  <si>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</si>
  <si>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</si>
  <si>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</si>
  <si>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</si>
  <si>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</si>
  <si>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</si>
  <si>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</si>
  <si>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</si>
  <si>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</si>
  <si>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</si>
  <si>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</si>
  <si>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</si>
  <si>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</si>
  <si>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</si>
  <si>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</si>
  <si>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</si>
  <si>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</si>
  <si>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</si>
  <si>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</si>
  <si>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</si>
  <si>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</si>
  <si>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</si>
  <si>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</si>
  <si>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</si>
  <si>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</si>
  <si>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</si>
  <si>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</si>
  <si>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</si>
  <si>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</si>
  <si>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</si>
  <si>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</si>
  <si>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</si>
  <si>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</si>
  <si>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</si>
  <si>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</si>
  <si>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</si>
  <si>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</si>
  <si>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</si>
  <si>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</si>
  <si>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</si>
  <si>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</si>
  <si>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</si>
  <si>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</si>
  <si>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</si>
  <si>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</si>
  <si>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</si>
  <si>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</si>
  <si>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</si>
  <si>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</si>
  <si>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</si>
  <si>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</si>
  <si>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</si>
  <si>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</si>
  <si>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</si>
  <si>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</si>
  <si>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</si>
  <si>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</si>
  <si>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</si>
  <si>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</si>
  <si>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</si>
  <si>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</si>
  <si>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</si>
  <si>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</si>
  <si>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</si>
  <si>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</si>
  <si>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</si>
  <si>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</si>
  <si>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</si>
  <si>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</si>
  <si>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</si>
  <si>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</si>
  <si>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</si>
  <si>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</si>
  <si>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</si>
  <si>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</si>
  <si>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</si>
  <si>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</si>
  <si>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</si>
  <si>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</si>
  <si>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</si>
  <si>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</si>
  <si>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</si>
  <si>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</si>
  <si>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</si>
  <si>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</si>
  <si>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</si>
  <si>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</si>
  <si>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</si>
  <si>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</si>
  <si>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</si>
  <si>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</si>
  <si>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</si>
  <si>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</si>
  <si>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</si>
  <si>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</si>
  <si>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</si>
  <si>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</si>
  <si>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</si>
  <si>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</si>
  <si>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</si>
  <si>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</si>
  <si>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</si>
  <si>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</si>
  <si>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</si>
  <si>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</si>
  <si>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</si>
  <si>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</si>
  <si>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</si>
  <si>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</si>
  <si>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</si>
  <si>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</si>
  <si>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</si>
  <si>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</si>
  <si>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</si>
  <si>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</si>
  <si>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</si>
  <si>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</si>
  <si>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</si>
  <si>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</si>
  <si>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</si>
  <si>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</si>
  <si>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</si>
  <si>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</si>
  <si>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</si>
  <si>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</si>
  <si>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</si>
  <si>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</si>
  <si>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</si>
  <si>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</si>
  <si>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</si>
  <si>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</si>
  <si>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</si>
  <si>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</si>
  <si>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</si>
  <si>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</si>
  <si>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</si>
  <si>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</si>
  <si>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</si>
  <si>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</si>
  <si>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</si>
  <si>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</si>
  <si>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</si>
  <si>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</si>
  <si>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</si>
  <si>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</si>
  <si>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</si>
  <si>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</si>
  <si>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</si>
  <si>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</si>
  <si>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</si>
  <si>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</si>
  <si>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</si>
  <si>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</si>
  <si>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</si>
  <si>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</si>
  <si>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</si>
  <si>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</si>
  <si>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</si>
  <si>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</si>
  <si>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</si>
  <si>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</si>
  <si>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</si>
  <si>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</si>
  <si>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</si>
  <si>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</si>
  <si>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</si>
  <si>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</si>
  <si>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</si>
  <si>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</si>
  <si>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</si>
  <si>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</si>
  <si>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</si>
  <si>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</si>
  <si>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</si>
  <si>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</si>
  <si>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</si>
  <si>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</si>
  <si>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</si>
  <si>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</si>
  <si>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</si>
  <si>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</si>
  <si>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</si>
  <si>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</si>
  <si>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</si>
  <si>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</si>
  <si>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</si>
  <si>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</si>
  <si>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</si>
  <si>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</si>
  <si>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</si>
  <si>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</si>
  <si>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</si>
  <si>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</si>
  <si>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</si>
  <si>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</si>
  <si>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</si>
  <si>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</si>
  <si>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</si>
  <si>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</si>
  <si>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</si>
  <si>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</si>
  <si>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</si>
  <si>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</si>
  <si>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</si>
  <si>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</si>
  <si>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</si>
  <si>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</si>
  <si>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</si>
  <si>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</si>
  <si>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</si>
  <si>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</si>
  <si>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</si>
  <si>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</si>
  <si>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</si>
  <si>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</si>
  <si>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</si>
  <si>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</si>
  <si>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</si>
  <si>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</si>
  <si>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</si>
  <si>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</si>
  <si>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</si>
  <si>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</si>
  <si>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</si>
  <si>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</si>
  <si>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</si>
  <si>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</si>
  <si>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</si>
  <si>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</si>
  <si>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</si>
  <si>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</si>
  <si>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</si>
  <si>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</si>
  <si>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</si>
  <si>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</si>
  <si>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</si>
  <si>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</si>
  <si>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</si>
  <si>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</si>
  <si>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</si>
  <si>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</si>
  <si>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</si>
  <si>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</si>
  <si>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</si>
  <si>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</si>
  <si>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</si>
  <si>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</si>
  <si>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</si>
  <si>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</si>
  <si>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</si>
  <si>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</si>
  <si>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</si>
  <si>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</si>
  <si>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</si>
  <si>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</si>
  <si>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</si>
  <si>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</si>
  <si>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</si>
  <si>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</si>
  <si>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</si>
  <si>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</si>
  <si>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</si>
  <si>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</si>
  <si>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</si>
  <si>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</si>
  <si>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</si>
  <si>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</si>
  <si>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</si>
  <si>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</si>
  <si>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</si>
  <si>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</si>
  <si>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</si>
  <si>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</si>
  <si>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</si>
  <si>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</si>
  <si>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</si>
  <si>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</si>
  <si>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</si>
  <si>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</si>
  <si>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</si>
  <si>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</si>
  <si>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</si>
  <si>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</si>
  <si>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</si>
  <si>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</si>
  <si>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</si>
  <si>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</si>
  <si>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</si>
  <si>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</si>
  <si>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</si>
  <si>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</si>
  <si>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</si>
  <si>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</si>
  <si>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</si>
  <si>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</si>
  <si>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</si>
  <si>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</si>
  <si>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</si>
  <si>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</si>
  <si>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</si>
  <si>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</si>
  <si>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</si>
  <si>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</si>
  <si>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</si>
  <si>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</si>
  <si>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</si>
  <si>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</si>
  <si>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</si>
  <si>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</si>
  <si>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</si>
  <si>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</si>
  <si>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</si>
  <si>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</si>
  <si>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</si>
  <si>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</si>
  <si>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</si>
  <si>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</si>
  <si>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</si>
  <si>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</si>
  <si>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</si>
  <si>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</si>
  <si>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</si>
  <si>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</si>
  <si>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</si>
  <si>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</si>
  <si>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</si>
  <si>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</si>
  <si>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</si>
  <si>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</si>
  <si>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</si>
  <si>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</si>
  <si>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</si>
  <si>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</si>
  <si>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</si>
  <si>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</si>
  <si>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</si>
  <si>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</si>
  <si>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</si>
  <si>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</si>
  <si>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</si>
  <si>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</si>
  <si>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</si>
  <si>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</si>
  <si>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</si>
  <si>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</si>
  <si>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</si>
  <si>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</si>
  <si>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</si>
  <si>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</si>
  <si>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</si>
  <si>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</si>
  <si>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</si>
  <si>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</si>
  <si>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</si>
  <si>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</si>
  <si>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</si>
  <si>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</si>
  <si>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</si>
  <si>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</si>
  <si>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</si>
  <si>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</si>
  <si>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</si>
  <si>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</si>
  <si>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</si>
  <si>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</si>
  <si>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</si>
  <si>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</si>
  <si>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</si>
  <si>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</si>
  <si>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</si>
  <si>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</si>
  <si>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</si>
  <si>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</si>
  <si>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</si>
  <si>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</si>
  <si>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</si>
  <si>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</si>
  <si>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</si>
  <si>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</si>
  <si>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</si>
  <si>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</si>
  <si>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</si>
  <si>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</si>
  <si>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</si>
  <si>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</si>
  <si>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</si>
  <si>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</si>
  <si>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</si>
  <si>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</si>
  <si>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</si>
  <si>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</si>
  <si>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</si>
  <si>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</si>
  <si>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</si>
  <si>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</si>
  <si>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</si>
  <si>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</si>
  <si>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</si>
  <si>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</si>
  <si>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</si>
  <si>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</si>
  <si>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</si>
  <si>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</si>
  <si>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</si>
  <si>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</si>
  <si>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</si>
  <si>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</si>
  <si>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</si>
  <si>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</si>
  <si>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</si>
  <si>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</si>
  <si>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</si>
  <si>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</si>
  <si>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</si>
  <si>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</si>
  <si>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</si>
  <si>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</si>
  <si>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</si>
  <si>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</si>
  <si>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</si>
  <si>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</si>
  <si>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</si>
  <si>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</si>
  <si>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</si>
  <si>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</si>
  <si>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</si>
  <si>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</si>
  <si>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</si>
  <si>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</si>
  <si>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</si>
  <si>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</si>
  <si>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</si>
  <si>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</si>
  <si>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</si>
  <si>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</si>
  <si>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</si>
  <si>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</si>
  <si>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</si>
  <si>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</si>
  <si>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</si>
  <si>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</si>
  <si>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</si>
  <si>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</si>
  <si>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</si>
  <si>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</si>
  <si>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</si>
  <si>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</si>
  <si>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</si>
  <si>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</si>
  <si>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</si>
  <si>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</si>
  <si>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</si>
  <si>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</si>
  <si>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</si>
  <si>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</si>
  <si>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</si>
  <si>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</si>
  <si>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</si>
  <si>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</si>
  <si>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</si>
  <si>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</si>
  <si>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</si>
  <si>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</si>
  <si>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</si>
  <si>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</si>
  <si>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</si>
  <si>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</si>
  <si>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</si>
  <si>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</si>
  <si>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</si>
  <si>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</si>
  <si>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</si>
  <si>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</si>
  <si>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</si>
  <si>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</si>
  <si>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</si>
  <si>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</si>
  <si>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</si>
  <si>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</si>
  <si>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</si>
  <si>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</si>
  <si>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</si>
  <si>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</si>
  <si>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</si>
  <si>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</si>
  <si>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</si>
  <si>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</si>
  <si>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</si>
  <si>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</si>
  <si>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</si>
  <si>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</si>
  <si>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</si>
  <si>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</si>
  <si>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</si>
  <si>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</si>
  <si>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</si>
  <si>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</si>
  <si>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</si>
  <si>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</si>
  <si>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</si>
  <si>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</si>
  <si>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</si>
  <si>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</si>
  <si>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</si>
  <si>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</si>
  <si>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</si>
  <si>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</si>
  <si>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</si>
  <si>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</si>
  <si>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</si>
  <si>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</si>
  <si>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</si>
  <si>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</si>
  <si>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</si>
  <si>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</si>
  <si>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</si>
  <si>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</si>
  <si>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</si>
  <si>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</si>
  <si>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</si>
  <si>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</si>
  <si>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</si>
  <si>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</si>
  <si>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</si>
  <si>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</si>
  <si>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</si>
  <si>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</si>
  <si>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</si>
  <si>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</si>
  <si>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</si>
  <si>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</si>
  <si>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</si>
  <si>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</si>
  <si>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</si>
  <si>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</si>
  <si>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</si>
  <si>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</si>
  <si>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</si>
  <si>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</si>
  <si>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</si>
  <si>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</si>
  <si>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</si>
  <si>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</si>
  <si>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</si>
  <si>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</si>
  <si>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</si>
  <si>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</si>
  <si>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</si>
  <si>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</si>
  <si>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</si>
  <si>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</si>
  <si>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</si>
  <si>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</si>
  <si>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</si>
  <si>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</si>
  <si>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</si>
  <si>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</si>
  <si>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</si>
  <si>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</si>
  <si>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</si>
  <si>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</si>
  <si>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</si>
  <si>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</si>
  <si>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</si>
  <si>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</si>
  <si>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</si>
  <si>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</si>
  <si>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</si>
  <si>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</si>
  <si>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</si>
  <si>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</si>
  <si>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</si>
  <si>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</si>
  <si>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</si>
  <si>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</si>
  <si>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</si>
  <si>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</si>
  <si>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</si>
  <si>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</si>
  <si>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</si>
  <si>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</si>
  <si>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</si>
  <si>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</si>
  <si>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</si>
  <si>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</si>
  <si>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</si>
  <si>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</si>
  <si>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</si>
  <si>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</si>
  <si>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</si>
  <si>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</si>
  <si>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</si>
  <si>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</si>
  <si>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</si>
  <si>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</si>
  <si>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</si>
  <si>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</si>
  <si>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</si>
  <si>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</si>
  <si>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</si>
  <si>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</si>
  <si>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</si>
  <si>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</si>
  <si>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</si>
  <si>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</si>
  <si>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</si>
  <si>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</si>
  <si>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</si>
  <si>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</si>
  <si>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</si>
  <si>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</si>
  <si>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</si>
  <si>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</si>
  <si>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</si>
  <si>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</si>
  <si>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</si>
  <si>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</si>
  <si>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</si>
  <si>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</si>
  <si>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</si>
  <si>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</si>
  <si>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</si>
  <si>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</si>
  <si>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</si>
  <si>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</si>
  <si>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</si>
  <si>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</si>
  <si>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</si>
  <si>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</si>
  <si>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</si>
  <si>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</si>
  <si>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</si>
  <si>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</si>
  <si>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</si>
  <si>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</si>
  <si>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</si>
  <si>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</si>
  <si>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</si>
  <si>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</si>
  <si>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</si>
  <si>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</si>
  <si>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</si>
  <si>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</si>
  <si>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</si>
  <si>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</si>
  <si>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</si>
  <si>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</si>
  <si>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</si>
  <si>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</si>
  <si>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</si>
  <si>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</si>
  <si>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</si>
  <si>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</si>
  <si>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</si>
  <si>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</si>
  <si>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</si>
  <si>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</si>
  <si>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</si>
  <si>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</si>
  <si>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</si>
  <si>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</si>
  <si>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</si>
  <si>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</si>
  <si>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</si>
  <si>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</si>
  <si>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</si>
  <si>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</si>
  <si>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</si>
  <si>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</si>
  <si>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</si>
  <si>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</si>
  <si>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</si>
  <si>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</si>
  <si>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</si>
  <si>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</si>
  <si>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</si>
  <si>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</si>
  <si>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</si>
  <si>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</si>
  <si>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</si>
  <si>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</si>
  <si>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</si>
  <si>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</si>
  <si>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</si>
  <si>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</si>
  <si>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</si>
  <si>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</si>
  <si>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</si>
  <si>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</si>
  <si>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</si>
  <si>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</si>
  <si>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</si>
  <si>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</si>
  <si>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</si>
  <si>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</si>
  <si>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</si>
  <si>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</si>
  <si>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</si>
  <si>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</si>
  <si>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</si>
  <si>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</si>
  <si>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</si>
  <si>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</si>
  <si>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</si>
  <si>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</si>
  <si>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</si>
  <si>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</si>
  <si>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</si>
  <si>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</si>
  <si>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</si>
  <si>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</si>
  <si>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</si>
  <si>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</si>
  <si>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</si>
  <si>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</si>
  <si>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</si>
  <si>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</si>
  <si>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</si>
  <si>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</si>
  <si>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</si>
  <si>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</si>
  <si>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</si>
  <si>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</si>
  <si>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</si>
  <si>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</si>
  <si>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</si>
  <si>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</si>
  <si>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</si>
  <si>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</si>
  <si>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</si>
  <si>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</si>
  <si>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</si>
  <si>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</si>
  <si>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</si>
  <si>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</si>
  <si>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</si>
  <si>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</si>
  <si>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</si>
  <si>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</si>
  <si>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</si>
  <si>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</si>
  <si>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</si>
  <si>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</si>
  <si>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</si>
  <si>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</si>
  <si>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</si>
  <si>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</si>
  <si>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</si>
  <si>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</si>
  <si>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</si>
  <si>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</si>
  <si>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</si>
  <si>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</si>
  <si>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</si>
  <si>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</si>
  <si>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</si>
  <si>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</si>
  <si>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</si>
  <si>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</si>
  <si>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</si>
  <si>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</si>
  <si>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</si>
  <si>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</si>
  <si>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</si>
  <si>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</si>
  <si>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</si>
  <si>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</si>
  <si>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</si>
  <si>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</si>
  <si>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</si>
  <si>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</si>
  <si>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</si>
  <si>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</si>
  <si>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</si>
  <si>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</si>
  <si>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</si>
  <si>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</si>
  <si>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</si>
  <si>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</si>
  <si>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</si>
  <si>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</si>
  <si>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</si>
  <si>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</si>
  <si>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</si>
  <si>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</si>
  <si>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</si>
  <si>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</si>
  <si>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</si>
  <si>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</si>
  <si>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</si>
  <si>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</si>
  <si>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</si>
  <si>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</si>
  <si>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</si>
  <si>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</si>
  <si>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</si>
  <si>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</si>
  <si>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</si>
  <si>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</si>
  <si>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</si>
  <si>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</si>
  <si>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</si>
  <si>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</si>
  <si>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</si>
  <si>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</si>
  <si>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</si>
  <si>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</si>
  <si>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</si>
  <si>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</si>
  <si>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</si>
  <si>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</si>
  <si>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</si>
  <si>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</si>
  <si>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</si>
  <si>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</si>
  <si>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</si>
  <si>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</si>
  <si>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</si>
  <si>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</si>
  <si>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</si>
  <si>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</si>
  <si>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</si>
  <si>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</si>
  <si>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</si>
  <si>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</si>
  <si>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</si>
  <si>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</si>
  <si>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</si>
  <si>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</si>
  <si>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</si>
  <si>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</si>
  <si>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</si>
  <si>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</si>
  <si>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</si>
  <si>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</si>
  <si>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</si>
  <si>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</si>
  <si>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</si>
  <si>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</si>
  <si>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</si>
  <si>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</si>
  <si>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</si>
  <si>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</si>
  <si>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</si>
  <si>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</si>
  <si>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</si>
  <si>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</si>
  <si>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</si>
  <si>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</si>
  <si>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</si>
  <si>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</si>
  <si>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</si>
  <si>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</si>
  <si>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</si>
  <si>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</si>
  <si>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</si>
  <si>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</si>
  <si>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</si>
  <si>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</si>
  <si>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</si>
  <si>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</si>
  <si>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</si>
  <si>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</si>
  <si>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</si>
  <si>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</si>
  <si>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</si>
  <si>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</si>
  <si>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</si>
  <si>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</si>
  <si>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</si>
  <si>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</si>
  <si>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</si>
  <si>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</si>
  <si>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</si>
  <si>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</si>
  <si>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</si>
  <si>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</si>
  <si>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</si>
  <si>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</si>
  <si>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</si>
  <si>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</si>
  <si>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</si>
  <si>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</si>
  <si>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</si>
  <si>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</si>
  <si>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</si>
  <si>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</si>
  <si>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</si>
  <si>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</si>
  <si>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</si>
  <si>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</si>
  <si>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</si>
  <si>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</si>
  <si>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</si>
  <si>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</si>
  <si>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</si>
  <si>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</si>
  <si>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</si>
  <si>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</si>
  <si>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</si>
  <si>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</si>
  <si>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</si>
  <si>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</si>
  <si>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</si>
  <si>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</si>
  <si>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</si>
  <si>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</si>
  <si>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</si>
  <si>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</si>
  <si>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</si>
  <si>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</si>
  <si>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</si>
  <si>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</si>
  <si>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</si>
  <si>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</si>
  <si>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</si>
  <si>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</si>
  <si>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</si>
  <si>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</si>
  <si>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</si>
  <si>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</si>
  <si>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</si>
  <si>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</si>
  <si>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</si>
  <si>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</si>
  <si>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</si>
  <si>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</si>
  <si>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</si>
  <si>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</si>
  <si>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</si>
  <si>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</si>
  <si>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</si>
  <si>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</si>
  <si>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</si>
  <si>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</si>
  <si>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</si>
  <si>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</si>
  <si>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</si>
  <si>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</si>
  <si>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</si>
  <si>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</si>
  <si>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</si>
  <si>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</si>
  <si>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</si>
  <si>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</si>
  <si>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</si>
  <si>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</si>
  <si>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</si>
  <si>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</si>
  <si>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</si>
  <si>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</si>
  <si>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</si>
  <si>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</si>
  <si>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</si>
  <si>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</si>
  <si>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</si>
  <si>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</si>
  <si>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</si>
  <si>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</si>
  <si>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</si>
  <si>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</si>
  <si>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</si>
  <si>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</si>
  <si>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</si>
  <si>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</si>
  <si>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</si>
  <si>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</si>
  <si>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</si>
  <si>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</si>
  <si>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</si>
  <si>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</si>
  <si>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</si>
  <si>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</si>
  <si>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</si>
  <si>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</si>
  <si>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</si>
  <si>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</si>
  <si>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</si>
  <si>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</si>
  <si>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</si>
  <si>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</si>
  <si>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</si>
  <si>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</si>
  <si>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</si>
  <si>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</si>
  <si>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</si>
  <si>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</si>
  <si>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</si>
  <si>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</si>
  <si>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</si>
  <si>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</si>
  <si>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</si>
  <si>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</si>
  <si>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</si>
  <si>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</si>
  <si>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</si>
  <si>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</si>
  <si>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</si>
  <si>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</si>
  <si>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</si>
  <si>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</si>
  <si>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</si>
  <si>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</si>
  <si>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</si>
  <si>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</si>
  <si>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</si>
  <si>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</si>
  <si>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</si>
  <si>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</si>
  <si>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</si>
  <si>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</si>
  <si>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</si>
  <si>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</si>
  <si>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</si>
  <si>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</si>
  <si>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</si>
  <si>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</si>
  <si>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</si>
  <si>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</si>
  <si>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</si>
  <si>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</si>
  <si>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</si>
  <si>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</si>
  <si>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</si>
  <si>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</si>
  <si>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</si>
  <si>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</si>
  <si>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</si>
  <si>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</si>
  <si>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</si>
  <si>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</si>
  <si>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</si>
  <si>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</si>
  <si>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</si>
  <si>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</si>
  <si>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</si>
  <si>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</si>
  <si>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</si>
  <si>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</si>
  <si>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</si>
  <si>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</si>
  <si>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</si>
  <si>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</si>
  <si>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</si>
  <si>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</si>
  <si>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</si>
  <si>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</si>
  <si>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</si>
  <si>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</si>
  <si>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</si>
  <si>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</si>
  <si>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</si>
  <si>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</si>
  <si>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</si>
  <si>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</si>
  <si>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</si>
  <si>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</si>
  <si>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</si>
  <si>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</si>
  <si>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</si>
  <si>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</si>
  <si>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</si>
  <si>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</si>
  <si>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</si>
  <si>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</si>
  <si>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</si>
  <si>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</si>
  <si>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</si>
  <si>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</si>
  <si>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</si>
  <si>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</si>
  <si>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</si>
  <si>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</si>
  <si>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</si>
  <si>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</si>
  <si>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</si>
  <si>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</si>
  <si>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</si>
  <si>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</si>
  <si>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</si>
  <si>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</si>
  <si>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</si>
  <si>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</si>
  <si>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</si>
  <si>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</si>
  <si>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</si>
  <si>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</si>
  <si>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</si>
  <si>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</si>
  <si>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</si>
  <si>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</si>
  <si>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</si>
  <si>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</si>
  <si>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</si>
  <si>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</si>
  <si>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</si>
  <si>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</si>
  <si>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</si>
  <si>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</si>
  <si>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</si>
  <si>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</si>
  <si>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</si>
  <si>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</si>
  <si>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</si>
  <si>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</si>
  <si>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</si>
  <si>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</si>
  <si>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</si>
  <si>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</si>
  <si>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</si>
  <si>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</si>
  <si>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</si>
  <si>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</si>
  <si>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</si>
  <si>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</si>
  <si>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</si>
  <si>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</si>
  <si>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</si>
  <si>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</si>
  <si>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</si>
  <si>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</si>
  <si>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</si>
  <si>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</si>
  <si>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</si>
  <si>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</si>
  <si>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</si>
  <si>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</si>
  <si>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</si>
  <si>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</si>
  <si>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</si>
  <si>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</si>
  <si>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</si>
  <si>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</si>
  <si>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</si>
  <si>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</si>
  <si>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</si>
  <si>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</si>
  <si>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</si>
  <si>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</si>
  <si>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</si>
  <si>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</si>
  <si>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</si>
  <si>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</si>
  <si>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</si>
  <si>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</si>
  <si>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</si>
  <si>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</si>
  <si>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</si>
  <si>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</si>
  <si>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</si>
  <si>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</si>
  <si>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</si>
  <si>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</si>
  <si>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</si>
  <si>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</si>
  <si>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</si>
  <si>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</si>
  <si>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</si>
  <si>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</si>
  <si>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</si>
  <si>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</si>
  <si>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</si>
  <si>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</si>
  <si>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</si>
  <si>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</si>
  <si>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</si>
  <si>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</si>
  <si>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</si>
  <si>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</si>
  <si>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</si>
  <si>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</si>
  <si>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</si>
  <si>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</si>
  <si>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</si>
  <si>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</si>
  <si>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</si>
  <si>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</si>
  <si>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</si>
  <si>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</si>
  <si>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</si>
  <si>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</si>
  <si>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</si>
  <si>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</si>
  <si>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</si>
  <si>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</si>
  <si>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</si>
  <si>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</si>
  <si>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</si>
  <si>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</si>
  <si>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</si>
  <si>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</si>
  <si>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</si>
  <si>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</si>
  <si>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</si>
  <si>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</si>
  <si>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</si>
  <si>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</si>
  <si>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</si>
  <si>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</si>
  <si>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</si>
  <si>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</si>
  <si>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</si>
  <si>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</si>
  <si>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</si>
  <si>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</si>
  <si>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</si>
  <si>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</si>
  <si>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</si>
  <si>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</si>
  <si>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</si>
  <si>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</si>
  <si>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</si>
  <si>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</si>
  <si>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</si>
  <si>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</si>
  <si>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</si>
  <si>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</si>
  <si>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</si>
  <si>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</si>
  <si>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</si>
  <si>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</si>
  <si>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</si>
  <si>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</si>
  <si>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</si>
  <si>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</si>
  <si>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</si>
  <si>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</si>
  <si>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</si>
  <si>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</si>
  <si>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</si>
  <si>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</si>
  <si>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</si>
  <si>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</si>
  <si>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</si>
  <si>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</si>
  <si>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</si>
  <si>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</si>
  <si>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</si>
  <si>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</si>
  <si>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</si>
  <si>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</si>
  <si>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</si>
  <si>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</si>
  <si>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</si>
  <si>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</si>
  <si>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</si>
  <si>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</si>
  <si>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</si>
  <si>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</si>
  <si>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</si>
  <si>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</si>
  <si>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</si>
  <si>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</si>
  <si>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</si>
  <si>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</si>
  <si>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</si>
  <si>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</si>
  <si>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</si>
  <si>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</si>
  <si>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</si>
  <si>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</si>
  <si>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</si>
  <si>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</si>
  <si>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</si>
  <si>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</si>
  <si>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</si>
  <si>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</si>
  <si>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</si>
  <si>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</si>
  <si>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</si>
  <si>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</si>
  <si>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</si>
  <si>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</si>
  <si>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</si>
  <si>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</si>
  <si>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</si>
  <si>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</si>
  <si>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</si>
  <si>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</si>
  <si>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</si>
  <si>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</si>
  <si>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</si>
  <si>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</si>
  <si>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</si>
  <si>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</si>
  <si>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</si>
  <si>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</si>
  <si>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</si>
  <si>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</si>
  <si>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</si>
  <si>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</si>
  <si>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</si>
  <si>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</si>
  <si>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</si>
  <si>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</si>
  <si>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</si>
  <si>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</si>
  <si>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</si>
  <si>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</si>
  <si>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</si>
  <si>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</si>
  <si>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</si>
  <si>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</si>
  <si>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</si>
  <si>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</si>
  <si>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</si>
  <si>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</si>
  <si>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</si>
  <si>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</si>
  <si>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</si>
  <si>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</si>
  <si>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</si>
  <si>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</si>
  <si>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</si>
  <si>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</si>
  <si>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</si>
  <si>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</si>
  <si>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</si>
  <si>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</si>
  <si>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</si>
  <si>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</si>
  <si>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</si>
  <si>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</si>
  <si>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</si>
  <si>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</si>
  <si>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</si>
  <si>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</si>
  <si>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</si>
  <si>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</si>
  <si>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</si>
  <si>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</si>
  <si>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</si>
  <si>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</si>
  <si>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</si>
  <si>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</si>
  <si>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</si>
  <si>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</si>
  <si>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</si>
  <si>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</si>
  <si>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</si>
  <si>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</si>
  <si>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</si>
  <si>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</si>
  <si>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</si>
  <si>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</si>
  <si>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</si>
  <si>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</si>
  <si>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</si>
  <si>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</si>
  <si>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</si>
  <si>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</si>
  <si>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</si>
  <si>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</si>
  <si>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</si>
  <si>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</si>
  <si>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</si>
  <si>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</si>
  <si>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</si>
  <si>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</si>
  <si>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</si>
  <si>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</si>
  <si>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</si>
  <si>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</si>
  <si>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</si>
  <si>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</si>
  <si>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</si>
  <si>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</si>
  <si>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</si>
  <si>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</si>
  <si>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</si>
  <si>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</si>
  <si>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</si>
  <si>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</si>
  <si>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</si>
  <si>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</si>
  <si>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</si>
  <si>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</si>
  <si>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</si>
  <si>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</si>
  <si>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</si>
  <si>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</si>
  <si>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</si>
  <si>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</si>
  <si>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</si>
  <si>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</si>
  <si>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</si>
  <si>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</si>
  <si>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</si>
  <si>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</si>
  <si>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</si>
  <si>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</si>
  <si>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</si>
  <si>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</si>
  <si>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</si>
  <si>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</si>
  <si>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</si>
  <si>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</si>
  <si>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</si>
  <si>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</si>
  <si>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</si>
  <si>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</si>
  <si>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</si>
  <si>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</si>
  <si>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</si>
  <si>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</si>
  <si>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</si>
  <si>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</si>
  <si>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</si>
  <si>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</si>
  <si>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</si>
  <si>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</si>
  <si>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</si>
  <si>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</si>
  <si>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</si>
  <si>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</si>
  <si>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</si>
  <si>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</si>
  <si>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</si>
  <si>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</si>
  <si>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</si>
  <si>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</si>
  <si>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</si>
  <si>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</si>
  <si>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</si>
  <si>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</si>
  <si>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</si>
  <si>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</si>
  <si>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</si>
  <si>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</si>
  <si>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</si>
  <si>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</si>
  <si>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</si>
  <si>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</si>
  <si>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</si>
  <si>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</si>
  <si>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</si>
  <si>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</si>
  <si>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</si>
  <si>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</si>
  <si>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</si>
  <si>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</si>
  <si>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</si>
  <si>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</si>
  <si>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</si>
  <si>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</si>
  <si>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</si>
  <si>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</si>
  <si>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</si>
  <si>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</si>
  <si>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</si>
  <si>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</si>
  <si>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</si>
  <si>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</si>
  <si>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</si>
  <si>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</si>
  <si>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</si>
  <si>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</si>
  <si>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</si>
  <si>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</si>
  <si>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</si>
  <si>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</si>
  <si>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</si>
  <si>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</si>
  <si>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</si>
  <si>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</si>
  <si>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</si>
  <si>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</si>
  <si>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</si>
  <si>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</si>
  <si>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</si>
  <si>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</si>
  <si>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</si>
  <si>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</si>
  <si>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</si>
  <si>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</si>
  <si>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</si>
  <si>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</si>
  <si>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</si>
  <si>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</si>
  <si>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</si>
  <si>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</si>
  <si>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</si>
  <si>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</si>
  <si>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</si>
  <si>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</si>
  <si>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</si>
  <si>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</si>
  <si>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</si>
  <si>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</si>
  <si>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</si>
  <si>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</si>
  <si>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</si>
  <si>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</si>
  <si>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</si>
  <si>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</si>
  <si>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</si>
  <si>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</si>
  <si>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</si>
  <si>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</si>
  <si>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</si>
  <si>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</si>
  <si>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</si>
  <si>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</si>
  <si>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</si>
  <si>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</si>
  <si>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</si>
  <si>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</si>
  <si>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</si>
  <si>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</si>
  <si>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</si>
  <si>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</si>
  <si>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</si>
  <si>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</si>
  <si>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</si>
  <si>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</si>
  <si>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</si>
  <si>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</si>
  <si>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</si>
  <si>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</si>
  <si>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</si>
  <si>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</si>
  <si>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</si>
  <si>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</si>
  <si>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</si>
  <si>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</si>
  <si>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</si>
  <si>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</si>
  <si>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</si>
  <si>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</si>
  <si>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</si>
  <si>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</si>
  <si>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</si>
  <si>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</si>
  <si>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</si>
  <si>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</si>
  <si>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</si>
  <si>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</si>
  <si>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</si>
  <si>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</si>
  <si>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</si>
  <si>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</si>
  <si>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</si>
  <si>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</si>
  <si>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</si>
  <si>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</si>
  <si>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</si>
  <si>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</si>
  <si>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</si>
  <si>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</si>
  <si>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</si>
  <si>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</si>
  <si>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</si>
  <si>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</si>
  <si>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</si>
  <si>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</si>
  <si>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</si>
  <si>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</si>
  <si>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</si>
  <si>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</si>
  <si>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</si>
  <si>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</si>
  <si>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</si>
  <si>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</si>
  <si>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</si>
  <si>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</si>
  <si>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</si>
  <si>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</si>
  <si>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</si>
  <si>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</si>
  <si>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</si>
  <si>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</si>
  <si>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</si>
  <si>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</si>
  <si>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</si>
  <si>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</si>
  <si>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</si>
  <si>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</si>
  <si>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</si>
  <si>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</si>
  <si>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</si>
  <si>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</si>
  <si>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</si>
  <si>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</si>
  <si>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</si>
  <si>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</si>
  <si>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</si>
  <si>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</si>
  <si>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</si>
  <si>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</si>
  <si>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</si>
  <si>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</si>
  <si>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</si>
  <si>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</si>
  <si>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</si>
  <si>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</si>
  <si>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</si>
  <si>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</si>
  <si>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</si>
  <si>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</si>
  <si>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</si>
  <si>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</si>
  <si>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</si>
  <si>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</si>
  <si>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</si>
  <si>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</si>
  <si>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</si>
  <si>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</si>
  <si>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</si>
  <si>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</si>
  <si>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</si>
  <si>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</si>
  <si>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</si>
  <si>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</si>
  <si>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</si>
  <si>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</si>
  <si>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</si>
  <si>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</si>
  <si>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</si>
  <si>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</si>
  <si>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</si>
  <si>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</si>
  <si>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</si>
  <si>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</si>
  <si>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</si>
  <si>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</si>
  <si>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</si>
  <si>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</si>
  <si>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</si>
  <si>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</si>
  <si>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</si>
  <si>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</si>
  <si>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</si>
  <si>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</si>
  <si>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</si>
  <si>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</si>
  <si>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</si>
  <si>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</si>
  <si>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</si>
  <si>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</si>
  <si>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</si>
  <si>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</si>
  <si>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</si>
  <si>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</si>
  <si>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</si>
  <si>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</si>
  <si>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</si>
  <si>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</si>
  <si>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</si>
  <si>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</si>
  <si>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</si>
  <si>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</si>
  <si>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</si>
  <si>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</si>
  <si>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</si>
  <si>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</si>
  <si>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</si>
  <si>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</si>
  <si>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</si>
  <si>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</si>
  <si>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</si>
  <si>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</si>
  <si>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</si>
  <si>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</si>
  <si>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</si>
  <si>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</si>
  <si>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</si>
  <si>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</si>
  <si>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</si>
  <si>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</si>
  <si>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</si>
  <si>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</si>
  <si>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</si>
  <si>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</si>
  <si>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</si>
  <si>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</si>
  <si>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</si>
  <si>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</si>
  <si>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</si>
  <si>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</si>
  <si>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</si>
  <si>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</si>
  <si>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</si>
  <si>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</si>
  <si>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</si>
  <si>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</si>
  <si>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</si>
  <si>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</si>
  <si>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</si>
  <si>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</si>
  <si>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</si>
  <si>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</si>
  <si>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</si>
  <si>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</si>
  <si>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</si>
  <si>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</si>
  <si>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</si>
  <si>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</si>
  <si>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</si>
  <si>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</si>
  <si>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</si>
  <si>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</si>
  <si>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</si>
  <si>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</si>
  <si>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</si>
  <si>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</si>
  <si>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</si>
  <si>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</si>
  <si>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</si>
  <si>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</si>
  <si>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</si>
  <si>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</si>
  <si>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</si>
  <si>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</si>
  <si>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</si>
  <si>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</si>
  <si>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</si>
  <si>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</si>
  <si>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</si>
  <si>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</si>
  <si>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</si>
  <si>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</si>
  <si>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</si>
  <si>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</si>
  <si>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</si>
  <si>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</si>
  <si>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</si>
  <si>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</si>
  <si>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</si>
  <si>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</si>
  <si>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</si>
  <si>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</si>
  <si>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</si>
  <si>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</si>
  <si>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</si>
  <si>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</si>
  <si>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</si>
  <si>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</si>
  <si>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</si>
  <si>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</si>
  <si>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</si>
  <si>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</si>
  <si>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</si>
  <si>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</si>
  <si>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</si>
  <si>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</si>
  <si>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</si>
  <si>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</si>
  <si>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</si>
  <si>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</si>
  <si>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</si>
  <si>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</si>
  <si>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</si>
  <si>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</si>
  <si>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</si>
  <si>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</si>
  <si>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</si>
  <si>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</si>
  <si>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</si>
  <si>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</si>
  <si>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</si>
  <si>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</si>
  <si>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</si>
  <si>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</si>
  <si>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</si>
  <si>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</si>
  <si>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</si>
  <si>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</si>
  <si>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</si>
  <si>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</si>
  <si>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</si>
  <si>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</si>
  <si>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</si>
  <si>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</si>
  <si>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</si>
  <si>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</si>
  <si>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</si>
  <si>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</si>
  <si>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</si>
  <si>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</si>
  <si>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</si>
  <si>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</si>
  <si>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</si>
  <si>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</si>
  <si>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</si>
  <si>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</si>
  <si>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</si>
  <si>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</si>
  <si>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</si>
  <si>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</si>
  <si>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</si>
  <si>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</si>
  <si>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</si>
  <si>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</si>
  <si>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</si>
  <si>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</si>
  <si>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</si>
  <si>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</si>
  <si>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</si>
  <si>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</si>
  <si>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</si>
  <si>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</si>
  <si>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</si>
  <si>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</si>
  <si>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</si>
  <si>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</si>
  <si>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</si>
  <si>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</si>
  <si>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</si>
  <si>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</si>
  <si>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</si>
  <si>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</si>
  <si>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</si>
  <si>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</si>
  <si>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</si>
  <si>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</si>
  <si>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</si>
  <si>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</si>
  <si>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</si>
  <si>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</si>
  <si>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</si>
  <si>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</si>
  <si>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</si>
  <si>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</si>
  <si>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</si>
  <si>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</si>
  <si>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</si>
  <si>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</si>
  <si>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</si>
  <si>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</si>
  <si>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</si>
  <si>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</si>
  <si>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</si>
  <si>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</si>
  <si>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</si>
  <si>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</si>
  <si>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</si>
  <si>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</si>
  <si>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</si>
  <si>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</si>
  <si>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</si>
  <si>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</si>
  <si>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</si>
  <si>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</si>
  <si>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</si>
  <si>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</si>
  <si>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</si>
  <si>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</si>
  <si>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</si>
  <si>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</si>
  <si>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</si>
  <si>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</si>
  <si>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</si>
  <si>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</si>
  <si>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</si>
  <si>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</si>
  <si>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</si>
  <si>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</si>
  <si>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</si>
  <si>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</si>
  <si>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</si>
  <si>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</si>
  <si>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</si>
  <si>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</si>
  <si>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</si>
  <si>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</si>
  <si>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</si>
  <si>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</si>
  <si>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</si>
  <si>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</si>
  <si>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</si>
  <si>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</si>
  <si>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</si>
  <si>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</si>
  <si>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</si>
  <si>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</si>
  <si>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</si>
  <si>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</si>
  <si>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</si>
  <si>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</si>
  <si>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</si>
  <si>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</si>
  <si>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</si>
  <si>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</si>
  <si>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</si>
  <si>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</si>
  <si>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</si>
  <si>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</si>
  <si>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</si>
  <si>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</si>
  <si>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</si>
  <si>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</si>
  <si>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</si>
  <si>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</si>
  <si>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</si>
  <si>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</si>
  <si>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</si>
  <si>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</si>
  <si>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</si>
  <si>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</si>
  <si>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</si>
  <si>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</si>
  <si>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</si>
  <si>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</si>
  <si>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</si>
  <si>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</si>
  <si>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</si>
  <si>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</si>
  <si>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</si>
  <si>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</si>
  <si>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</si>
  <si>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</si>
  <si>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</si>
  <si>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</si>
  <si>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</si>
  <si>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</si>
  <si>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</si>
  <si>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</si>
  <si>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</si>
  <si>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</si>
  <si>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</si>
  <si>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</si>
  <si>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</si>
  <si>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</si>
  <si>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</si>
  <si>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</si>
  <si>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</si>
  <si>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</si>
  <si>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</si>
  <si>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</si>
  <si>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</si>
  <si>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</si>
  <si>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</si>
  <si>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</si>
  <si>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</si>
  <si>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</si>
  <si>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</si>
  <si>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</si>
  <si>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</si>
  <si>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</si>
  <si>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</si>
  <si>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</si>
  <si>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</si>
  <si>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</si>
  <si>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</si>
  <si>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</si>
  <si>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</si>
  <si>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</si>
  <si>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</si>
  <si>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</si>
  <si>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</si>
  <si>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</si>
  <si>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</si>
  <si>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</si>
  <si>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</si>
  <si>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</si>
  <si>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</si>
  <si>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</si>
  <si>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</si>
  <si>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</si>
  <si>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</si>
  <si>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</si>
  <si>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</si>
  <si>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</si>
  <si>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</si>
  <si>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</si>
  <si>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</si>
  <si>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</si>
  <si>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</si>
  <si>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</si>
  <si>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</si>
  <si>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</si>
  <si>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</si>
  <si>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</si>
  <si>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</si>
  <si>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</si>
  <si>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</si>
  <si>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</si>
  <si>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</si>
  <si>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</si>
  <si>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</si>
  <si>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</si>
  <si>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</si>
  <si>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</si>
  <si>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</si>
  <si>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</si>
  <si>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</si>
  <si>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</si>
  <si>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</si>
  <si>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</si>
  <si>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</si>
  <si>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</si>
  <si>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</si>
  <si>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</si>
  <si>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</si>
  <si>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</si>
  <si>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</si>
  <si>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</si>
  <si>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</si>
  <si>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</si>
  <si>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</si>
  <si>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</si>
  <si>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</si>
  <si>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</si>
  <si>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</si>
  <si>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</si>
  <si>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</si>
  <si>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</si>
  <si>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</si>
  <si>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</si>
  <si>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</si>
  <si>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</si>
  <si>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</si>
  <si>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</si>
  <si>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</si>
  <si>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</si>
  <si>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</si>
  <si>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</si>
  <si>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</si>
  <si>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</si>
  <si>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</si>
  <si>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</si>
  <si>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</si>
  <si>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</si>
  <si>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</si>
  <si>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</si>
  <si>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</si>
  <si>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</si>
  <si>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</si>
  <si>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</si>
  <si>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</si>
  <si>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</si>
  <si>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</si>
  <si>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</si>
  <si>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</si>
  <si>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</si>
  <si>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</si>
  <si>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</si>
  <si>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</si>
  <si>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</si>
  <si>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</si>
  <si>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</si>
  <si>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</si>
  <si>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</si>
  <si>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</si>
  <si>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</si>
  <si>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</si>
  <si>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</si>
  <si>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</si>
  <si>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</si>
  <si>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</si>
  <si>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</si>
  <si>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</si>
  <si>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</si>
  <si>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</si>
  <si>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</si>
  <si>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</si>
  <si>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</si>
  <si>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</si>
  <si>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</si>
  <si>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</si>
  <si>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</si>
  <si>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</si>
  <si>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</si>
  <si>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</si>
  <si>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</si>
  <si>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</si>
  <si>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</si>
  <si>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</si>
  <si>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</si>
  <si>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</si>
  <si>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</si>
  <si>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</si>
  <si>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</si>
  <si>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</si>
  <si>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</si>
  <si>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</si>
  <si>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</si>
  <si>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</si>
  <si>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</si>
  <si>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</si>
  <si>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</si>
  <si>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</si>
  <si>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</si>
  <si>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</si>
  <si>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</si>
  <si>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</si>
  <si>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</si>
  <si>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</si>
  <si>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</si>
  <si>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</si>
  <si>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</si>
  <si>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</si>
  <si>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</si>
  <si>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</si>
  <si>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</si>
  <si>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</si>
  <si>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</si>
  <si>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</si>
  <si>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</si>
  <si>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</si>
  <si>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</si>
  <si>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</si>
  <si>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</si>
  <si>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</si>
  <si>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</si>
  <si>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</si>
  <si>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</si>
  <si>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</si>
  <si>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</si>
  <si>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</si>
  <si>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</si>
  <si>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</si>
  <si>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</si>
  <si>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</si>
  <si>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</si>
  <si>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</si>
  <si>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</si>
  <si>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</si>
  <si>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</si>
  <si>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</si>
  <si>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</si>
  <si>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</si>
  <si>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</si>
  <si>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</si>
  <si>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</si>
  <si>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</si>
  <si>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</si>
  <si>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</si>
  <si>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</si>
  <si>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</si>
  <si>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</si>
  <si>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</si>
  <si>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</si>
  <si>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</si>
  <si>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</si>
  <si>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</si>
  <si>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</si>
  <si>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</si>
  <si>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</si>
  <si>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</si>
  <si>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</si>
  <si>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</si>
  <si>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</si>
  <si>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</si>
  <si>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</si>
  <si>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</si>
  <si>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</si>
  <si>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</si>
  <si>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</si>
  <si>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</si>
  <si>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</si>
  <si>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</si>
  <si>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</si>
  <si>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</si>
  <si>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</si>
  <si>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</si>
  <si>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</si>
  <si>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</si>
  <si>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</si>
  <si>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</si>
  <si>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</si>
  <si>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</si>
  <si>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</si>
  <si>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</si>
  <si>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</si>
  <si>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</si>
  <si>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</si>
  <si>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</si>
  <si>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</si>
  <si>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</si>
  <si>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</si>
  <si>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</si>
  <si>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</si>
  <si>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</si>
  <si>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</si>
  <si>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</si>
  <si>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</si>
  <si>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</si>
  <si>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</si>
  <si>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</si>
  <si>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</si>
  <si>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</si>
  <si>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</si>
  <si>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</si>
  <si>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</si>
  <si>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</si>
  <si>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</si>
  <si>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</si>
  <si>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</si>
  <si>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</si>
  <si>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</si>
  <si>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</si>
  <si>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</si>
  <si>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</si>
  <si>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</si>
  <si>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</si>
  <si>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</si>
  <si>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</si>
  <si>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</si>
  <si>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</si>
  <si>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</si>
  <si>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</si>
  <si>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</si>
  <si>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</si>
  <si>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</si>
  <si>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</si>
  <si>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</si>
  <si>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</si>
  <si>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</si>
  <si>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</si>
  <si>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</si>
  <si>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</si>
  <si>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</si>
  <si>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</si>
  <si>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</si>
  <si>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</si>
  <si>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</si>
  <si>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</si>
  <si>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</si>
  <si>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</si>
  <si>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</si>
  <si>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</si>
  <si>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</si>
  <si>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</si>
  <si>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</si>
  <si>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</si>
  <si>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</si>
  <si>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</si>
  <si>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</si>
  <si>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</si>
  <si>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</si>
  <si>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</si>
  <si>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</si>
  <si>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</si>
  <si>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</si>
  <si>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</si>
  <si>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</si>
  <si>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</si>
  <si>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</si>
  <si>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</si>
  <si>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</si>
  <si>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</si>
  <si>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</si>
  <si>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</si>
  <si>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</si>
  <si>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</si>
  <si>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</si>
  <si>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</si>
  <si>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</si>
  <si>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</si>
  <si>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</si>
  <si>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</si>
  <si>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</si>
  <si>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</si>
  <si>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</si>
  <si>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</si>
  <si>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</si>
  <si>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</si>
  <si>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</si>
  <si>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</si>
  <si>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</si>
  <si>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</si>
  <si>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</si>
  <si>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</si>
  <si>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</si>
  <si>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</si>
  <si>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</si>
  <si>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</si>
  <si>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</si>
  <si>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</si>
  <si>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</si>
  <si>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</si>
  <si>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</si>
  <si>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</si>
  <si>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</si>
  <si>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</si>
  <si>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</si>
  <si>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</si>
  <si>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</si>
  <si>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</si>
  <si>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</si>
  <si>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</si>
  <si>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</si>
  <si>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</si>
  <si>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</si>
  <si>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</si>
  <si>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</si>
  <si>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</si>
  <si>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</si>
  <si>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</si>
  <si>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</si>
  <si>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</si>
  <si>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</si>
  <si>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</si>
  <si>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</si>
  <si>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</si>
  <si>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</si>
  <si>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</si>
  <si>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</si>
  <si>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</si>
  <si>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</si>
  <si>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</si>
  <si>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</si>
  <si>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</si>
  <si>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</si>
  <si>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</si>
  <si>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</si>
  <si>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</si>
  <si>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</si>
  <si>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</si>
  <si>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</si>
  <si>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</si>
  <si>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</si>
  <si>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</si>
  <si>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</si>
  <si>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</si>
  <si>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</si>
  <si>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</si>
  <si>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</si>
  <si>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</si>
  <si>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</si>
  <si>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</si>
  <si>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</si>
  <si>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</si>
  <si>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</si>
  <si>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</si>
  <si>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</si>
  <si>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</si>
  <si>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</si>
  <si>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</si>
  <si>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</si>
  <si>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</si>
  <si>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</si>
  <si>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</si>
  <si>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</si>
  <si>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</si>
  <si>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</si>
  <si>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</si>
  <si>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</si>
  <si>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</si>
  <si>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</si>
  <si>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</si>
  <si>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</si>
  <si>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</si>
  <si>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</si>
  <si>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</si>
  <si>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</si>
  <si>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</si>
  <si>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</si>
  <si>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</si>
  <si>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</si>
  <si>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</si>
  <si>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</si>
  <si>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</si>
  <si>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</si>
  <si>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</si>
  <si>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</si>
  <si>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</si>
  <si>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</si>
  <si>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</si>
  <si>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</si>
  <si>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</si>
  <si>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</si>
  <si>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</si>
  <si>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</si>
  <si>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</si>
  <si>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</si>
  <si>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</si>
  <si>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</si>
  <si>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</si>
  <si>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</si>
  <si>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</si>
  <si>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</si>
  <si>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</si>
  <si>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</si>
  <si>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</si>
  <si>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</si>
  <si>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</si>
  <si>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</si>
  <si>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</si>
  <si>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</si>
  <si>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</si>
  <si>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</si>
  <si>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</si>
  <si>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</si>
  <si>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</si>
  <si>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</si>
  <si>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</si>
  <si>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</si>
  <si>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</si>
  <si>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</si>
  <si>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</si>
  <si>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</si>
  <si>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</si>
  <si>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</si>
  <si>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</si>
  <si>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</si>
  <si>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</si>
  <si>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</si>
  <si>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</si>
  <si>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</si>
  <si>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</si>
  <si>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</si>
  <si>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</si>
  <si>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</si>
  <si>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</si>
  <si>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</si>
  <si>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</si>
  <si>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</si>
  <si>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</si>
  <si>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</si>
  <si>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</si>
  <si>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</si>
  <si>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</si>
  <si>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</si>
  <si>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</si>
  <si>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</si>
  <si>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</si>
  <si>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</si>
  <si>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</si>
  <si>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</si>
  <si>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</si>
  <si>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</si>
  <si>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</si>
  <si>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</si>
  <si>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</si>
  <si>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</si>
  <si>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</si>
  <si>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</si>
  <si>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</si>
  <si>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</si>
  <si>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</si>
  <si>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</si>
  <si>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</si>
  <si>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</si>
  <si>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</si>
  <si>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</si>
  <si>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</si>
  <si>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</si>
  <si>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</si>
  <si>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</si>
  <si>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</si>
  <si>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</si>
  <si>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</si>
  <si>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</si>
  <si>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</si>
  <si>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</si>
  <si>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</si>
  <si>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</si>
  <si>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</si>
  <si>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</si>
  <si>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</si>
  <si>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</si>
  <si>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</si>
  <si>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</si>
  <si>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</si>
  <si>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</si>
  <si>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</si>
  <si>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</si>
  <si>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</si>
  <si>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</si>
  <si>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</si>
  <si>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</si>
  <si>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</si>
  <si>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</si>
  <si>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</si>
  <si>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</si>
  <si>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</si>
  <si>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</si>
  <si>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</si>
  <si>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</si>
  <si>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</si>
  <si>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</si>
  <si>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</si>
  <si>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</si>
  <si>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</si>
  <si>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</si>
  <si>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</si>
  <si>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</si>
  <si>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</si>
  <si>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</si>
  <si>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</si>
  <si>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</si>
  <si>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</si>
  <si>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</si>
  <si>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</si>
  <si>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</si>
  <si>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</si>
  <si>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</si>
  <si>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</si>
  <si>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</si>
  <si>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</si>
  <si>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</si>
  <si>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</si>
  <si>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</si>
  <si>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</si>
  <si>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</si>
  <si>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</si>
  <si>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</si>
  <si>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</si>
  <si>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</si>
  <si>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</si>
  <si>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</si>
  <si>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</si>
  <si>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</si>
  <si>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</si>
  <si>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</si>
  <si>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</si>
  <si>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</si>
  <si>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</si>
  <si>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</si>
  <si>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</si>
  <si>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</si>
  <si>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</si>
  <si>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</si>
  <si>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</si>
  <si>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</si>
  <si>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</si>
  <si>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</si>
  <si>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</si>
  <si>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</si>
  <si>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</si>
  <si>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</si>
  <si>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</si>
  <si>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</si>
  <si>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</si>
  <si>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</si>
  <si>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</si>
  <si>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</si>
  <si>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</si>
  <si>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</si>
  <si>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</si>
  <si>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</si>
  <si>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</si>
  <si>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</si>
  <si>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</si>
  <si>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</si>
  <si>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</si>
  <si>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</si>
  <si>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</si>
  <si>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</si>
  <si>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</si>
  <si>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</si>
  <si>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</si>
  <si>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</si>
  <si>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</si>
  <si>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</si>
  <si>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</si>
  <si>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</si>
  <si>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</si>
  <si>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</si>
  <si>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</si>
  <si>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</si>
  <si>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</si>
  <si>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</si>
  <si>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</si>
  <si>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</si>
  <si>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</si>
  <si>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</si>
  <si>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</si>
  <si>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</si>
  <si>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</si>
  <si>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</si>
  <si>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</si>
  <si>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</si>
  <si>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</si>
  <si>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</si>
  <si>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</si>
  <si>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</si>
  <si>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</si>
  <si>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</si>
  <si>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</si>
  <si>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</si>
  <si>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</si>
  <si>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</si>
  <si>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</si>
  <si>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</si>
  <si>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</si>
  <si>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</si>
  <si>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</si>
  <si>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</si>
  <si>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</si>
  <si>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</si>
  <si>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</si>
  <si>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</si>
  <si>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</si>
  <si>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</si>
  <si>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</si>
  <si>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</si>
  <si>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</si>
  <si>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</si>
  <si>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</si>
  <si>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</si>
  <si>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</si>
  <si>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</si>
  <si>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</si>
  <si>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</si>
  <si>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</si>
  <si>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</si>
  <si>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</si>
  <si>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</si>
  <si>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</si>
  <si>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</si>
  <si>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</si>
  <si>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</si>
  <si>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</si>
  <si>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</si>
  <si>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</si>
  <si>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</si>
  <si>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</si>
  <si>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</si>
  <si>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</si>
  <si>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</si>
  <si>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</si>
  <si>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</si>
  <si>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</si>
  <si>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</si>
  <si>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</si>
  <si>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</si>
  <si>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</si>
  <si>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</si>
  <si>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</si>
  <si>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</si>
  <si>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</si>
  <si>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</si>
  <si>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</si>
  <si>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</si>
  <si>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</si>
  <si>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</si>
  <si>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</si>
  <si>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</si>
  <si>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</si>
  <si>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</si>
  <si>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</si>
  <si>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</si>
  <si>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</si>
  <si>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</si>
  <si>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</si>
  <si>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</si>
  <si>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</si>
  <si>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</si>
  <si>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</si>
  <si>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</si>
  <si>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</si>
  <si>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</si>
  <si>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</si>
  <si>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</si>
  <si>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</si>
  <si>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</si>
  <si>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</si>
  <si>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</si>
  <si>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</si>
  <si>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</si>
  <si>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</si>
  <si>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</si>
  <si>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</si>
  <si>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</si>
  <si>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</si>
  <si>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</si>
  <si>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</si>
  <si>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</si>
  <si>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</si>
  <si>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</si>
  <si>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</si>
  <si>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</si>
  <si>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</si>
  <si>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</si>
  <si>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</si>
  <si>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</si>
  <si>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</si>
  <si>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</si>
  <si>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</si>
  <si>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</si>
  <si>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</si>
  <si>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</si>
  <si>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</si>
  <si>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</si>
  <si>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</si>
  <si>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</si>
  <si>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</si>
  <si>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</si>
  <si>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</si>
  <si>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</si>
  <si>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</si>
  <si>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</si>
  <si>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</si>
  <si>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</si>
  <si>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</si>
  <si>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</si>
  <si>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</si>
  <si>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</si>
  <si>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</si>
  <si>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</si>
  <si>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</si>
  <si>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</si>
  <si>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</si>
  <si>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</si>
  <si>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</si>
  <si>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</si>
  <si>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</si>
  <si>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</si>
  <si>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</si>
  <si>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</si>
  <si>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</si>
  <si>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</si>
  <si>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</si>
  <si>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</si>
  <si>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</si>
  <si>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</si>
  <si>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</si>
  <si>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</si>
  <si>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</si>
  <si>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</si>
  <si>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</si>
  <si>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</si>
  <si>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</si>
  <si>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</si>
  <si>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</si>
  <si>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</si>
  <si>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</si>
  <si>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</si>
  <si>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</si>
  <si>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</si>
  <si>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</si>
  <si>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</si>
  <si>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</si>
  <si>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</si>
  <si>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</si>
  <si>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</si>
  <si>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</si>
  <si>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</si>
  <si>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</si>
  <si>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</si>
  <si>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</si>
  <si>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</si>
  <si>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</si>
  <si>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</si>
  <si>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</si>
  <si>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</si>
  <si>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</si>
  <si>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</si>
  <si>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</si>
  <si>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</si>
  <si>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</si>
  <si>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</si>
  <si>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</si>
  <si>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</si>
  <si>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</si>
  <si>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</si>
  <si>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</si>
  <si>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</si>
  <si>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</si>
  <si>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</si>
  <si>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</si>
  <si>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</si>
  <si>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</si>
  <si>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</si>
  <si>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</si>
  <si>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</si>
  <si>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</si>
  <si>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</si>
  <si>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</si>
  <si>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</si>
  <si>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</si>
  <si>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</si>
  <si>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</si>
  <si>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</si>
  <si>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</si>
  <si>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</si>
  <si>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</si>
  <si>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</si>
  <si>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</si>
  <si>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</si>
  <si>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</si>
  <si>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</si>
  <si>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</si>
  <si>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</si>
  <si>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</si>
  <si>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</si>
  <si>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</si>
  <si>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</si>
  <si>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</si>
  <si>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</si>
  <si>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</si>
  <si>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</si>
  <si>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</si>
  <si>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</si>
  <si>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</si>
  <si>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</si>
  <si>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</si>
  <si>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</si>
  <si>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</si>
  <si>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</si>
  <si>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</si>
  <si>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</si>
  <si>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</si>
  <si>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</si>
  <si>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</si>
  <si>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</si>
  <si>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</si>
  <si>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</si>
  <si>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</si>
  <si>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</si>
  <si>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</si>
  <si>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</si>
  <si>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</si>
  <si>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</si>
  <si>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</si>
  <si>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</si>
  <si>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</si>
  <si>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</si>
  <si>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</si>
  <si>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</si>
  <si>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</si>
  <si>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</si>
  <si>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</si>
  <si>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</si>
  <si>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</si>
  <si>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</si>
  <si>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</si>
  <si>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</si>
  <si>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</si>
  <si>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</si>
  <si>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</si>
  <si>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</si>
  <si>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</si>
  <si>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</si>
  <si>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</si>
  <si>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</si>
  <si>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</si>
  <si>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</si>
  <si>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</si>
  <si>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</si>
  <si>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</si>
  <si>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</si>
  <si>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</si>
  <si>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</si>
  <si>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</si>
  <si>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</si>
  <si>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</si>
  <si>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</si>
  <si>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</si>
  <si>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</si>
  <si>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</si>
  <si>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</si>
  <si>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</si>
  <si>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</si>
  <si>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</si>
  <si>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</si>
  <si>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</si>
  <si>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</si>
  <si>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</si>
  <si>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</si>
  <si>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</si>
  <si>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</si>
  <si>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</si>
  <si>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</si>
  <si>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</si>
  <si>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</si>
  <si>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</si>
  <si>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</si>
  <si>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</si>
  <si>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</si>
  <si>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</si>
  <si>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</si>
  <si>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</si>
  <si>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</si>
  <si>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</si>
  <si>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</si>
  <si>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</si>
  <si>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</si>
  <si>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</si>
  <si>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</si>
  <si>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</si>
  <si>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</si>
  <si>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</si>
  <si>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</si>
  <si>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</si>
  <si>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</si>
  <si>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</si>
  <si>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</si>
  <si>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</si>
  <si>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</si>
  <si>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</si>
  <si>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</si>
  <si>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</si>
  <si>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</si>
  <si>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</si>
  <si>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</si>
  <si>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</si>
  <si>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</si>
  <si>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</si>
  <si>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</si>
  <si>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</si>
  <si>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</si>
  <si>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</si>
  <si>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</si>
  <si>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</si>
  <si>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</si>
  <si>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</si>
  <si>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</si>
  <si>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</si>
  <si>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</si>
  <si>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</si>
  <si>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</si>
  <si>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</si>
  <si>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</si>
  <si>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</si>
  <si>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</si>
  <si>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</si>
  <si>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</si>
  <si>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</si>
  <si>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</si>
  <si>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</si>
  <si>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</si>
  <si>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</si>
  <si>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</si>
  <si>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</si>
  <si>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</si>
  <si>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</si>
  <si>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</si>
  <si>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</si>
  <si>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</si>
  <si>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</si>
  <si>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</si>
  <si>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</si>
  <si>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</si>
  <si>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</si>
  <si>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</si>
  <si>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</si>
  <si>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</si>
  <si>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</si>
  <si>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</si>
  <si>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</si>
  <si>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</si>
  <si>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</si>
  <si>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</si>
  <si>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</si>
  <si>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</si>
  <si>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</si>
  <si>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</si>
  <si>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</si>
  <si>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</si>
  <si>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</si>
  <si>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</si>
  <si>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</si>
  <si>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</si>
  <si>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</si>
  <si>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</si>
  <si>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</si>
  <si>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</si>
  <si>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</si>
  <si>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</si>
  <si>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</si>
  <si>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</si>
  <si>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</si>
  <si>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</si>
  <si>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</si>
  <si>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</si>
  <si>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</si>
  <si>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</si>
  <si>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</si>
  <si>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</si>
  <si>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</si>
  <si>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</si>
  <si>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</si>
  <si>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</si>
  <si>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</si>
  <si>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</si>
  <si>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</si>
  <si>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</si>
  <si>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</si>
  <si>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</si>
  <si>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</si>
  <si>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</si>
  <si>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</si>
  <si>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</si>
  <si>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</si>
  <si>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</si>
  <si>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</si>
  <si>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</si>
  <si>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</si>
  <si>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</si>
  <si>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</si>
  <si>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</si>
  <si>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</si>
  <si>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</si>
  <si>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</si>
  <si>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</si>
  <si>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</si>
  <si>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</si>
  <si>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</si>
  <si>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</si>
  <si>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</si>
  <si>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</si>
  <si>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</si>
  <si>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</si>
  <si>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</si>
  <si>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</si>
  <si>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</si>
  <si>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</si>
  <si>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</si>
  <si>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</si>
  <si>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</si>
  <si>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</si>
  <si>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</si>
  <si>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</si>
  <si>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</si>
  <si>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</si>
  <si>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</si>
  <si>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</si>
  <si>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</si>
  <si>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</si>
  <si>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</si>
  <si>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</si>
  <si>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</si>
  <si>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</si>
  <si>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</si>
  <si>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</si>
  <si>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</si>
  <si>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</si>
  <si>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</si>
  <si>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</si>
  <si>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</si>
  <si>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</si>
  <si>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</si>
  <si>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</si>
  <si>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</si>
  <si>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</si>
  <si>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</si>
  <si>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</si>
  <si>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</si>
  <si>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</si>
  <si>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</si>
  <si>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</si>
  <si>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</si>
  <si>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</si>
  <si>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</si>
  <si>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</si>
  <si>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</si>
  <si>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</si>
  <si>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</si>
  <si>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</si>
  <si>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</si>
  <si>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</si>
  <si>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</si>
  <si>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</si>
  <si>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</si>
  <si>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</si>
  <si>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</si>
  <si>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</si>
  <si>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</si>
  <si>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</si>
  <si>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</si>
  <si>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</si>
  <si>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</si>
  <si>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</si>
  <si>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</si>
  <si>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</si>
  <si>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</si>
  <si>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</si>
  <si>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</si>
  <si>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</si>
  <si>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</si>
  <si>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</si>
  <si>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</si>
  <si>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</si>
  <si>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</si>
  <si>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</si>
  <si>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</si>
  <si>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</si>
  <si>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</si>
  <si>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</si>
  <si>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</si>
  <si>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</si>
  <si>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</si>
  <si>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</si>
  <si>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</si>
  <si>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</si>
  <si>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</si>
  <si>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</si>
  <si>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</si>
  <si>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</si>
  <si>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</si>
  <si>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</si>
  <si>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</si>
  <si>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</si>
  <si>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</si>
  <si>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</si>
  <si>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</si>
  <si>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</si>
  <si>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</si>
  <si>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</si>
  <si>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</si>
  <si>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</si>
  <si>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</si>
  <si>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</si>
  <si>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</si>
  <si>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</si>
  <si>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</si>
  <si>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</si>
  <si>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</si>
  <si>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</si>
  <si>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</si>
  <si>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</si>
  <si>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</si>
  <si>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</si>
  <si>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</si>
  <si>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</si>
  <si>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</si>
  <si>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</si>
  <si>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</si>
  <si>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</si>
  <si>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</si>
  <si>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</si>
  <si>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</si>
  <si>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</si>
  <si>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</si>
  <si>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</si>
  <si>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</si>
  <si>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</si>
  <si>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</si>
  <si>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</si>
  <si>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</si>
  <si>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</si>
  <si>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</si>
  <si>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</si>
  <si>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</si>
  <si>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</si>
  <si>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</si>
  <si>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</si>
  <si>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</si>
  <si>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</si>
  <si>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</si>
  <si>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</si>
  <si>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</si>
  <si>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</si>
  <si>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</si>
  <si>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</si>
  <si>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</si>
  <si>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</si>
  <si>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</si>
  <si>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</si>
  <si>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</si>
  <si>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</si>
  <si>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</si>
  <si>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</si>
  <si>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</si>
  <si>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</si>
  <si>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</si>
  <si>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</si>
  <si>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</si>
  <si>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</si>
  <si>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</si>
  <si>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</si>
  <si>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</si>
  <si>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</si>
  <si>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</si>
  <si>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</si>
  <si>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</si>
  <si>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</si>
  <si>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</si>
  <si>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</si>
  <si>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</si>
  <si>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</si>
  <si>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</si>
  <si>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</si>
  <si>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</si>
  <si>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</si>
  <si>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</si>
  <si>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</si>
  <si>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</si>
  <si>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</si>
  <si>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</si>
  <si>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</si>
  <si>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</si>
  <si>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</si>
  <si>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</si>
  <si>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</si>
  <si>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</si>
  <si>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</si>
  <si>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</si>
  <si>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</si>
  <si>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</si>
  <si>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</si>
  <si>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</si>
  <si>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</si>
  <si>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</si>
  <si>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</si>
  <si>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</si>
  <si>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</si>
  <si>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</si>
  <si>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</si>
  <si>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</si>
  <si>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</si>
  <si>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</si>
  <si>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</si>
  <si>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</si>
  <si>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</si>
  <si>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</si>
  <si>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</si>
  <si>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</si>
  <si>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</si>
  <si>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</si>
  <si>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</si>
  <si>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</si>
  <si>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</si>
  <si>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</si>
  <si>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</si>
  <si>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</si>
  <si>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</si>
  <si>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</si>
  <si>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</si>
  <si>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</si>
  <si>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</si>
  <si>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</si>
  <si>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</si>
  <si>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</si>
  <si>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</si>
  <si>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</si>
  <si>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</si>
  <si>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</si>
  <si>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</si>
  <si>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</si>
  <si>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</si>
  <si>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</si>
  <si>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</si>
  <si>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</si>
  <si>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</si>
  <si>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</si>
  <si>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</si>
  <si>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</si>
  <si>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</si>
  <si>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</si>
  <si>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</si>
  <si>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</si>
  <si>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</si>
  <si>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</si>
  <si>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</si>
  <si>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</si>
  <si>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</si>
  <si>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</si>
  <si>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</si>
  <si>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</si>
  <si>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</si>
  <si>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</si>
  <si>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</si>
  <si>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</si>
  <si>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</si>
  <si>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</si>
  <si>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</si>
  <si>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</si>
  <si>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</si>
  <si>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</si>
  <si>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</si>
  <si>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</si>
  <si>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</si>
  <si>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</si>
  <si>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</si>
  <si>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</si>
  <si>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</si>
  <si>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</si>
  <si>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</si>
  <si>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</si>
  <si>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</si>
  <si>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</si>
  <si>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</si>
  <si>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</si>
  <si>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</si>
  <si>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</si>
  <si>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</si>
  <si>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</si>
  <si>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</si>
  <si>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</si>
  <si>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</si>
  <si>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</si>
  <si>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</si>
  <si>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</si>
  <si>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</si>
  <si>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</si>
  <si>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</si>
  <si>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</si>
  <si>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</si>
  <si>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</si>
  <si>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</si>
  <si>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</si>
  <si>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</si>
  <si>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</si>
  <si>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</si>
  <si>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</si>
  <si>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</si>
  <si>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</si>
  <si>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</si>
  <si>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</si>
  <si>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</si>
  <si>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</si>
  <si>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</si>
  <si>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</si>
  <si>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</si>
  <si>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</si>
  <si>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</si>
  <si>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</si>
  <si>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</si>
  <si>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</si>
  <si>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</si>
  <si>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</si>
  <si>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</si>
  <si>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</si>
  <si>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</si>
  <si>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</si>
  <si>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</si>
  <si>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</si>
  <si>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</si>
  <si>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</si>
  <si>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</si>
  <si>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</si>
  <si>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</si>
  <si>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</si>
  <si>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</si>
  <si>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</si>
  <si>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</si>
  <si>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</si>
  <si>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</si>
  <si>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</si>
  <si>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</si>
  <si>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</si>
  <si>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</si>
  <si>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</si>
  <si>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</si>
  <si>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</si>
  <si>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</si>
  <si>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</si>
  <si>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</si>
  <si>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</si>
  <si>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</si>
  <si>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</si>
  <si>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</si>
  <si>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</si>
  <si>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</si>
  <si>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</si>
  <si>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</si>
  <si>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</si>
  <si>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</si>
  <si>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</si>
  <si>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</si>
  <si>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</si>
  <si>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</si>
  <si>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</si>
  <si>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</si>
  <si>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</si>
  <si>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</si>
  <si>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</si>
  <si>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</si>
  <si>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</si>
  <si>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</si>
  <si>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</si>
  <si>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</si>
  <si>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</si>
  <si>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</si>
  <si>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</si>
  <si>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</si>
  <si>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</si>
  <si>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</si>
  <si>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</si>
  <si>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</si>
  <si>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</si>
  <si>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</si>
  <si>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</si>
  <si>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</si>
  <si>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</si>
  <si>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</si>
  <si>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</si>
  <si>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</si>
  <si>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</si>
  <si>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</si>
  <si>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</si>
  <si>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</si>
  <si>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</si>
  <si>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</si>
  <si>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</si>
  <si>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</si>
  <si>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</si>
  <si>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</si>
  <si>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</si>
  <si>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</si>
  <si>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</si>
  <si>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</si>
  <si>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</si>
  <si>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</si>
  <si>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</si>
  <si>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</si>
  <si>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</si>
  <si>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</si>
  <si>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</si>
  <si>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</si>
  <si>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</si>
  <si>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</si>
  <si>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</si>
  <si>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</si>
  <si>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</si>
  <si>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</si>
  <si>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</si>
  <si>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</si>
  <si>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</si>
  <si>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</si>
  <si>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</si>
  <si>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</si>
  <si>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</si>
  <si>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</si>
  <si>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</si>
  <si>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</si>
  <si>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</si>
  <si>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</si>
  <si>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</si>
  <si>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</si>
  <si>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</si>
  <si>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</si>
  <si>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</si>
  <si>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</si>
  <si>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</si>
  <si>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</si>
  <si>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</si>
  <si>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</si>
  <si>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</si>
  <si>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</si>
  <si>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</si>
  <si>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</si>
  <si>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</si>
  <si>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</si>
  <si>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</si>
  <si>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</si>
  <si>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</si>
  <si>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</si>
  <si>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</si>
  <si>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</si>
  <si>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</si>
  <si>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</si>
  <si>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</si>
  <si>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</si>
  <si>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</si>
  <si>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</si>
  <si>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</si>
  <si>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</si>
  <si>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</si>
  <si>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</si>
  <si>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</si>
  <si>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</si>
  <si>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</si>
  <si>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</si>
  <si>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</si>
  <si>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</si>
  <si>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</si>
  <si>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</si>
  <si>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</si>
  <si>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</si>
  <si>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</si>
  <si>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</si>
  <si>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</si>
  <si>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</si>
  <si>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</si>
  <si>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</si>
  <si>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</si>
  <si>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</si>
  <si>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</si>
  <si>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</si>
  <si>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</si>
  <si>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</si>
  <si>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</si>
  <si>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</si>
  <si>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</si>
  <si>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</si>
  <si>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</si>
  <si>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</si>
  <si>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</si>
  <si>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</si>
  <si>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</si>
  <si>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</si>
  <si>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</si>
  <si>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</si>
  <si>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</si>
  <si>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</si>
  <si>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</si>
  <si>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</si>
  <si>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</si>
  <si>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</si>
  <si>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</si>
  <si>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</si>
  <si>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</si>
  <si>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</si>
  <si>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</si>
  <si>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</si>
  <si>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</si>
  <si>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</si>
  <si>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</si>
  <si>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</si>
  <si>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</si>
  <si>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</si>
  <si>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</si>
  <si>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</si>
  <si>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</si>
  <si>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</si>
  <si>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</si>
  <si>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</si>
  <si>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</si>
  <si>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</si>
  <si>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</si>
  <si>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</si>
  <si>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</si>
  <si>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</si>
  <si>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</si>
  <si>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</si>
  <si>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</si>
  <si>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</si>
  <si>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</si>
  <si>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</si>
  <si>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</si>
  <si>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</si>
  <si>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</si>
  <si>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</si>
  <si>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</si>
  <si>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</si>
  <si>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</si>
  <si>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</si>
  <si>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</si>
  <si>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</si>
  <si>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</si>
  <si>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</si>
  <si>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</si>
  <si>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</si>
  <si>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</si>
  <si>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</si>
  <si>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</si>
  <si>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</si>
  <si>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</si>
  <si>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</si>
  <si>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</si>
  <si>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</si>
  <si>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</si>
  <si>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</si>
  <si>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</si>
  <si>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</si>
  <si>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</si>
  <si>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</si>
  <si>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</si>
  <si>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</si>
  <si>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</si>
  <si>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</si>
  <si>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</si>
  <si>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</si>
  <si>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</si>
  <si>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</si>
  <si>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</si>
  <si>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</si>
  <si>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</si>
  <si>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</si>
  <si>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</si>
  <si>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</si>
  <si>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</si>
  <si>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</si>
  <si>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</si>
  <si>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</si>
  <si>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</si>
  <si>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</si>
  <si>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</si>
  <si>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</si>
  <si>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</si>
  <si>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</si>
  <si>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</si>
  <si>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</si>
  <si>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</si>
  <si>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</si>
  <si>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</si>
  <si>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</si>
  <si>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</si>
  <si>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</si>
  <si>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</si>
  <si>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</si>
  <si>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</si>
  <si>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</si>
  <si>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</si>
  <si>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</si>
  <si>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</si>
  <si>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</si>
  <si>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</si>
  <si>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</si>
  <si>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</si>
  <si>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</si>
  <si>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</si>
  <si>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</si>
  <si>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</si>
  <si>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</si>
  <si>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</si>
  <si>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</si>
  <si>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</si>
  <si>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</si>
  <si>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</si>
  <si>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</si>
  <si>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</si>
  <si>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</si>
  <si>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</si>
  <si>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</si>
  <si>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</si>
  <si>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</si>
  <si>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</si>
  <si>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</si>
  <si>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</si>
  <si>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</si>
  <si>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</si>
  <si>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</si>
  <si>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</si>
  <si>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</si>
  <si>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</si>
  <si>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</si>
  <si>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</si>
  <si>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</si>
  <si>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</si>
  <si>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</si>
  <si>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</si>
  <si>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</si>
  <si>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</si>
  <si>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</si>
  <si>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</si>
  <si>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</si>
  <si>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</si>
  <si>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</si>
  <si>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</si>
  <si>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</si>
  <si>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</si>
  <si>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</si>
  <si>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</si>
  <si>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</si>
  <si>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</si>
  <si>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</si>
  <si>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</si>
  <si>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</si>
  <si>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</si>
  <si>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</si>
  <si>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</si>
  <si>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</si>
  <si>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</si>
  <si>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</si>
  <si>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</si>
  <si>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</si>
  <si>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</si>
  <si>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</si>
  <si>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</si>
  <si>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</si>
  <si>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</si>
  <si>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</si>
  <si>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</si>
  <si>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</si>
  <si>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</si>
  <si>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</si>
  <si>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</si>
  <si>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</si>
  <si>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</si>
  <si>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</si>
  <si>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</si>
  <si>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</si>
  <si>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</si>
  <si>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</si>
  <si>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</si>
  <si>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</si>
  <si>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</si>
  <si>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</si>
  <si>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</si>
  <si>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</si>
  <si>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</si>
  <si>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</si>
  <si>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</si>
  <si>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</si>
  <si>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</si>
  <si>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</si>
  <si>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</si>
  <si>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</si>
  <si>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</si>
  <si>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</si>
  <si>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</si>
  <si>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</si>
  <si>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</si>
  <si>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</si>
  <si>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</si>
  <si>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</si>
  <si>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</si>
  <si>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</si>
  <si>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</si>
  <si>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</si>
  <si>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</si>
  <si>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</si>
  <si>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</si>
  <si>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</si>
  <si>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</si>
  <si>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</si>
  <si>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</si>
  <si>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</si>
  <si>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</si>
  <si>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</si>
  <si>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</si>
  <si>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</si>
  <si>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</si>
  <si>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</si>
  <si>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</si>
  <si>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</si>
  <si>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</si>
  <si>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</si>
  <si>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</si>
  <si>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</si>
  <si>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</si>
  <si>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</si>
  <si>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</si>
  <si>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</si>
  <si>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</si>
  <si>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</si>
  <si>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</si>
  <si>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</si>
  <si>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</si>
  <si>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</si>
  <si>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</si>
  <si>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</si>
  <si>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</si>
  <si>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</si>
  <si>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</si>
  <si>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</si>
  <si>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</si>
  <si>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</si>
  <si>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</si>
  <si>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</si>
  <si>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</si>
  <si>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</si>
  <si>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</si>
  <si>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</si>
  <si>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</si>
  <si>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</si>
  <si>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</si>
  <si>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</si>
  <si>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</si>
  <si>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</si>
  <si>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</si>
  <si>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</si>
  <si>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</si>
  <si>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</si>
  <si>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</si>
  <si>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</si>
  <si>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</si>
  <si>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</si>
  <si>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</si>
  <si>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</si>
  <si>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</si>
  <si>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</si>
  <si>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</si>
  <si>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</si>
  <si>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</si>
  <si>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</si>
  <si>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</si>
  <si>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</si>
  <si>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</si>
  <si>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</si>
  <si>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</si>
  <si>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</si>
  <si>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</si>
  <si>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</si>
  <si>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</si>
  <si>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</si>
  <si>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</si>
  <si>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</si>
  <si>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</si>
  <si>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</si>
  <si>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</si>
  <si>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</si>
  <si>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</si>
  <si>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</si>
  <si>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</si>
  <si>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</si>
  <si>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</si>
  <si>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</si>
  <si>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</si>
  <si>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</si>
  <si>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</si>
  <si>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</si>
  <si>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</si>
  <si>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</si>
  <si>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</si>
  <si>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</si>
  <si>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</si>
  <si>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</si>
  <si>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</si>
  <si>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</si>
  <si>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</si>
  <si>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</si>
  <si>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</si>
  <si>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</si>
  <si>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</si>
  <si>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</si>
  <si>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</si>
  <si>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</si>
  <si>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</si>
  <si>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</si>
  <si>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</si>
  <si>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</si>
  <si>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</si>
  <si>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</si>
  <si>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</si>
  <si>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</si>
  <si>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</si>
  <si>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</si>
  <si>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</si>
  <si>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</si>
  <si>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</si>
  <si>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</si>
  <si>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</si>
  <si>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</si>
  <si>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</si>
  <si>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</si>
  <si>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</si>
  <si>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</si>
  <si>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</si>
  <si>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</si>
  <si>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</si>
  <si>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</si>
  <si>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</si>
  <si>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</si>
  <si>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</si>
  <si>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</si>
  <si>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</si>
  <si>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</si>
  <si>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</si>
  <si>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</si>
  <si>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</si>
  <si>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</si>
  <si>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</si>
  <si>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</si>
  <si>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</si>
  <si>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</si>
  <si>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</si>
  <si>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</si>
  <si>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</si>
  <si>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</si>
  <si>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</si>
  <si>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</si>
  <si>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</si>
  <si>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</si>
  <si>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</si>
  <si>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</si>
  <si>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</si>
  <si>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</si>
  <si>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</si>
  <si>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</si>
  <si>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</si>
  <si>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</si>
  <si>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</si>
  <si>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</si>
  <si>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</si>
  <si>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</si>
  <si>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</si>
  <si>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</si>
  <si>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</si>
  <si>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</si>
  <si>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</si>
  <si>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</si>
  <si>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</si>
  <si>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</si>
  <si>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</si>
  <si>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</si>
  <si>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</si>
  <si>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</si>
  <si>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</si>
  <si>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</si>
  <si>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</si>
  <si>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</si>
  <si>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</si>
  <si>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</si>
  <si>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</si>
  <si>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</si>
  <si>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</si>
  <si>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</si>
  <si>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</si>
  <si>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</si>
  <si>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</si>
  <si>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</si>
  <si>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</si>
  <si>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</si>
  <si>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</si>
  <si>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</si>
  <si>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</si>
  <si>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</si>
  <si>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</si>
  <si>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</si>
  <si>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</si>
  <si>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</si>
  <si>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</si>
  <si>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</si>
  <si>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</si>
  <si>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</si>
  <si>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</si>
  <si>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</si>
  <si>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</si>
  <si>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</si>
  <si>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</si>
  <si>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</si>
  <si>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</si>
  <si>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</si>
  <si>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</si>
  <si>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</si>
  <si>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</si>
  <si>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</si>
  <si>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</si>
  <si>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</si>
  <si>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</si>
  <si>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</si>
  <si>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</si>
  <si>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</si>
  <si>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</si>
  <si>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</si>
  <si>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</si>
  <si>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</si>
  <si>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</si>
  <si>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</si>
  <si>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</si>
  <si>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</si>
  <si>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</si>
  <si>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</si>
  <si>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</si>
  <si>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</si>
  <si>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</si>
  <si>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</si>
  <si>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</si>
  <si>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</si>
  <si>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</si>
  <si>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</si>
  <si>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</si>
  <si>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</si>
  <si>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</si>
  <si>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</si>
  <si>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</si>
  <si>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</si>
  <si>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</si>
  <si>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</si>
  <si>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</si>
  <si>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</si>
  <si>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</si>
  <si>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</si>
  <si>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</si>
  <si>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</si>
  <si>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</si>
  <si>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</si>
  <si>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</si>
  <si>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</si>
  <si>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</si>
  <si>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</si>
  <si>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</si>
  <si>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</si>
  <si>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</si>
  <si>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</si>
  <si>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</si>
  <si>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</si>
  <si>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</si>
  <si>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</si>
  <si>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</si>
  <si>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</si>
  <si>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</si>
  <si>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</si>
  <si>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</si>
  <si>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</si>
  <si>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</si>
  <si>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</si>
  <si>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</si>
  <si>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</si>
  <si>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</si>
  <si>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</si>
  <si>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</si>
  <si>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</si>
  <si>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</si>
  <si>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</si>
  <si>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</si>
  <si>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</si>
  <si>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</si>
  <si>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</si>
  <si>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</si>
  <si>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</si>
  <si>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</si>
  <si>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</si>
  <si>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</si>
  <si>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</si>
  <si>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</si>
  <si>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</si>
  <si>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</si>
  <si>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</si>
  <si>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</si>
  <si>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</si>
  <si>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</si>
  <si>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</si>
  <si>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</si>
  <si>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</si>
  <si>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</si>
  <si>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</si>
  <si>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</si>
  <si>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</si>
  <si>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</si>
  <si>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</si>
  <si>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</si>
  <si>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</si>
  <si>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</si>
  <si>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</si>
  <si>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</si>
  <si>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</si>
  <si>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</si>
  <si>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</si>
  <si>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</si>
  <si>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</si>
  <si>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</si>
  <si>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</si>
  <si>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</si>
  <si>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</si>
  <si>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</si>
  <si>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</si>
  <si>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</si>
  <si>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</si>
  <si>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</si>
  <si>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</si>
  <si>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</si>
  <si>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</si>
  <si>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</si>
  <si>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</si>
  <si>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</si>
  <si>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</si>
  <si>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</si>
  <si>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</si>
  <si>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</si>
  <si>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</si>
  <si>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</si>
  <si>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</si>
  <si>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</si>
  <si>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</si>
  <si>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</si>
  <si>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</si>
  <si>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</si>
  <si>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</si>
  <si>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</si>
  <si>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</si>
  <si>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</si>
  <si>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</si>
  <si>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</si>
  <si>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</si>
  <si>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</si>
  <si>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</si>
  <si>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</si>
  <si>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</si>
  <si>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</si>
  <si>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</si>
  <si>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</si>
  <si>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</si>
  <si>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</si>
  <si>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</si>
  <si>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</si>
  <si>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</si>
  <si>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</si>
  <si>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</si>
  <si>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</si>
  <si>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</si>
  <si>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</si>
  <si>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</si>
  <si>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</si>
  <si>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</si>
  <si>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</si>
  <si>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</si>
  <si>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</si>
  <si>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</si>
  <si>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</si>
  <si>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</si>
  <si>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</si>
  <si>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</si>
  <si>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</si>
  <si>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</si>
  <si>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</si>
  <si>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</si>
  <si>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</si>
  <si>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</si>
  <si>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</si>
  <si>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</si>
  <si>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</si>
  <si>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</si>
  <si>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</si>
  <si>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</si>
  <si>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</si>
  <si>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</si>
  <si>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</si>
  <si>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</si>
  <si>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</si>
  <si>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</si>
  <si>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</si>
  <si>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</si>
  <si>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</si>
  <si>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</si>
  <si>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</si>
  <si>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</si>
  <si>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</si>
  <si>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</si>
  <si>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</si>
  <si>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</si>
  <si>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</si>
  <si>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</si>
  <si>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</si>
  <si>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</si>
  <si>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</si>
  <si>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</si>
  <si>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</si>
  <si>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</si>
  <si>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</si>
  <si>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</si>
  <si>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</si>
  <si>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</si>
  <si>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</si>
  <si>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</si>
  <si>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</si>
  <si>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</si>
  <si>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</si>
  <si>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</si>
  <si>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</si>
  <si>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</si>
  <si>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</si>
  <si>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</si>
  <si>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</si>
  <si>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</si>
  <si>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</si>
  <si>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</si>
  <si>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</si>
  <si>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</si>
  <si>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</si>
  <si>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</si>
  <si>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</si>
  <si>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</si>
  <si>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</si>
  <si>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</si>
  <si>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</si>
  <si>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</si>
  <si>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</si>
  <si>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</si>
  <si>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</si>
  <si>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</si>
  <si>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</si>
  <si>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</si>
  <si>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</si>
  <si>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</si>
  <si>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</si>
  <si>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</si>
  <si>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</si>
  <si>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</si>
  <si>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</si>
  <si>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</si>
  <si>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</si>
  <si>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</si>
  <si>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</si>
  <si>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</si>
  <si>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</si>
  <si>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</si>
  <si>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</si>
  <si>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</si>
  <si>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</si>
  <si>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</si>
  <si>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</si>
  <si>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</si>
  <si>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</si>
  <si>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</si>
  <si>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</si>
  <si>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</si>
  <si>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</si>
  <si>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</si>
  <si>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</si>
  <si>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</si>
  <si>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</si>
  <si>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</si>
  <si>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</si>
  <si>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</si>
  <si>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</si>
  <si>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</si>
  <si>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</si>
  <si>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</si>
  <si>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</si>
  <si>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</si>
  <si>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</si>
  <si>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</si>
  <si>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</si>
  <si>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</si>
  <si>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</si>
  <si>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</si>
  <si>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</si>
  <si>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</si>
  <si>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</si>
  <si>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</si>
  <si>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</si>
  <si>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</si>
  <si>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</si>
  <si>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</si>
  <si>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</si>
  <si>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</si>
  <si>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</si>
  <si>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</si>
  <si>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</si>
  <si>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</si>
  <si>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</si>
  <si>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</si>
  <si>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</si>
  <si>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</si>
  <si>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</si>
  <si>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</si>
  <si>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</si>
  <si>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</si>
  <si>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</si>
  <si>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</si>
  <si>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</si>
  <si>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</si>
  <si>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</si>
  <si>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</si>
  <si>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</si>
  <si>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</si>
  <si>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</si>
  <si>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</si>
  <si>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</si>
  <si>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</si>
  <si>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</si>
  <si>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</si>
  <si>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</si>
  <si>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</si>
  <si>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</si>
  <si>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</si>
  <si>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</si>
  <si>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</si>
  <si>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</si>
  <si>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</si>
  <si>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</si>
  <si>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</si>
  <si>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</si>
  <si>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</si>
  <si>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</si>
  <si>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</si>
  <si>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</si>
  <si>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</si>
  <si>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</si>
  <si>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</si>
  <si>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</si>
  <si>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</si>
  <si>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</si>
  <si>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</si>
  <si>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</si>
  <si>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</si>
  <si>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</si>
  <si>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</si>
  <si>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</si>
  <si>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</si>
  <si>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</si>
  <si>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</si>
  <si>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</si>
  <si>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</si>
  <si>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</si>
  <si>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</si>
  <si>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</si>
  <si>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</si>
  <si>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</si>
  <si>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</si>
  <si>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</si>
  <si>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</si>
  <si>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</si>
  <si>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</si>
  <si>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</si>
  <si>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</si>
  <si>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</si>
  <si>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</si>
  <si>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</si>
  <si>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</si>
  <si>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</si>
  <si>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</si>
  <si>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</si>
  <si>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</si>
  <si>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</si>
  <si>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</si>
  <si>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</si>
  <si>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</si>
  <si>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</si>
  <si>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</si>
  <si>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</si>
  <si>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</si>
  <si>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</si>
  <si>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</si>
  <si>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</si>
  <si>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</si>
  <si>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</si>
  <si>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</si>
  <si>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</si>
  <si>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</si>
  <si>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</si>
  <si>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</si>
  <si>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</si>
  <si>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</si>
  <si>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</si>
  <si>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</si>
  <si>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</si>
  <si>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</si>
  <si>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</si>
  <si>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</si>
  <si>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</si>
  <si>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</si>
  <si>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</si>
  <si>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</si>
  <si>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</si>
  <si>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</si>
  <si>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</si>
  <si>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</si>
  <si>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</si>
  <si>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</si>
  <si>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</si>
  <si>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</si>
  <si>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</si>
  <si>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</si>
  <si>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</si>
  <si>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</si>
  <si>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</si>
  <si>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</si>
  <si>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</si>
  <si>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</si>
  <si>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</si>
  <si>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</si>
  <si>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</si>
  <si>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</si>
  <si>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</si>
  <si>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</si>
  <si>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</si>
  <si>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</si>
  <si>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</si>
  <si>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</si>
  <si>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</si>
  <si>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</si>
  <si>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</si>
  <si>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</si>
  <si>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</si>
  <si>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</si>
  <si>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</si>
  <si>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</si>
  <si>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</si>
  <si>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</si>
  <si>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</si>
  <si>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</si>
  <si>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</si>
  <si>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</si>
  <si>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</si>
  <si>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</si>
  <si>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</si>
  <si>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</si>
  <si>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</si>
  <si>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</si>
  <si>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</si>
  <si>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</si>
  <si>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</si>
  <si>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</si>
  <si>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</si>
  <si>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</si>
  <si>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</si>
  <si>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</si>
  <si>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</si>
  <si>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</si>
  <si>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</si>
  <si>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</si>
  <si>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</si>
  <si>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</si>
  <si>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</si>
  <si>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</si>
  <si>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</si>
  <si>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</si>
  <si>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</si>
  <si>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</si>
  <si>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</si>
  <si>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</si>
  <si>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</si>
  <si>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</si>
  <si>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</si>
  <si>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</si>
  <si>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</si>
  <si>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</si>
  <si>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</si>
  <si>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</si>
  <si>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</si>
  <si>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</si>
  <si>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</si>
  <si>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</si>
  <si>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</si>
  <si>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</si>
  <si>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</si>
  <si>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</si>
  <si>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</si>
  <si>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</si>
  <si>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</si>
  <si>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</si>
  <si>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</si>
  <si>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</si>
  <si>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</si>
  <si>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</si>
  <si>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</si>
  <si>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</si>
  <si>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</si>
  <si>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</si>
  <si>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</si>
  <si>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</si>
  <si>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</si>
  <si>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</si>
  <si>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</si>
  <si>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</si>
  <si>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</si>
  <si>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</si>
  <si>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</si>
  <si>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</si>
  <si>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</si>
  <si>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</si>
  <si>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</si>
  <si>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</si>
  <si>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</si>
  <si>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</si>
  <si>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</si>
  <si>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</si>
  <si>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</si>
  <si>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</si>
  <si>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</si>
  <si>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</si>
  <si>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</si>
  <si>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</si>
  <si>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</si>
  <si>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</si>
  <si>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</si>
  <si>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</si>
  <si>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</si>
  <si>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</si>
  <si>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</si>
  <si>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</si>
  <si>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</si>
  <si>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</si>
  <si>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</si>
  <si>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</si>
  <si>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</si>
  <si>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</si>
  <si>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</si>
  <si>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</si>
  <si>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</si>
  <si>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</si>
  <si>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</si>
  <si>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</si>
  <si>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</si>
  <si>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</si>
  <si>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</si>
  <si>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</si>
  <si>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</si>
  <si>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</si>
  <si>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</si>
  <si>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</si>
  <si>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</si>
  <si>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</si>
  <si>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</si>
  <si>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</si>
  <si>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</si>
  <si>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</si>
  <si>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</si>
  <si>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</si>
  <si>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</si>
  <si>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</si>
  <si>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</si>
  <si>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</si>
  <si>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</si>
  <si>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</si>
  <si>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</si>
  <si>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</si>
  <si>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</si>
  <si>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</si>
  <si>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</si>
  <si>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</si>
  <si>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</si>
  <si>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</si>
  <si>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</si>
  <si>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</si>
  <si>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</si>
  <si>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</si>
  <si>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</si>
  <si>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</si>
  <si>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</si>
  <si>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</si>
  <si>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</si>
  <si>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</si>
  <si>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</si>
  <si>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</si>
  <si>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</si>
  <si>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</si>
  <si>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</si>
  <si>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</si>
  <si>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</si>
  <si>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</si>
  <si>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</si>
  <si>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</si>
  <si>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</si>
  <si>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</si>
  <si>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</si>
  <si>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</si>
  <si>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</si>
  <si>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</si>
  <si>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</si>
  <si>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</si>
  <si>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</si>
  <si>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</si>
  <si>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</si>
  <si>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</si>
  <si>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</si>
  <si>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</si>
  <si>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</si>
  <si>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</si>
  <si>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</si>
  <si>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</si>
  <si>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</si>
  <si>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</si>
  <si>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</si>
  <si>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</si>
  <si>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</si>
  <si>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</si>
  <si>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</si>
  <si>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</si>
  <si>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</si>
  <si>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</si>
  <si>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</si>
  <si>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</si>
  <si>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</si>
  <si>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</si>
  <si>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</si>
  <si>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</si>
  <si>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</si>
  <si>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</si>
  <si>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</si>
  <si>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</si>
  <si>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</si>
  <si>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</si>
  <si>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</si>
  <si>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</si>
  <si>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</si>
  <si>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</si>
  <si>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</si>
  <si>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</si>
  <si>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</si>
  <si>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</si>
  <si>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</si>
  <si>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</si>
  <si>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</si>
  <si>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</si>
  <si>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</si>
  <si>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</si>
  <si>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</si>
  <si>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</si>
  <si>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</si>
  <si>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</si>
  <si>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</si>
  <si>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</si>
  <si>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</si>
  <si>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</si>
  <si>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</si>
  <si>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</si>
  <si>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</si>
  <si>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</si>
  <si>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</si>
  <si>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</si>
  <si>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</si>
  <si>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</si>
  <si>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</si>
  <si>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</si>
  <si>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</si>
  <si>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</si>
  <si>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</si>
  <si>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</si>
  <si>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</si>
  <si>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</si>
  <si>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</si>
  <si>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</si>
  <si>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</si>
  <si>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</si>
  <si>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</si>
  <si>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</si>
  <si>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</si>
  <si>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</si>
  <si>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</si>
  <si>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</si>
  <si>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</si>
  <si>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</si>
  <si>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</si>
  <si>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</si>
  <si>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</si>
  <si>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</si>
  <si>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</si>
  <si>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</si>
  <si>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</si>
  <si>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</si>
  <si>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</si>
  <si>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</si>
  <si>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</si>
  <si>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</si>
  <si>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</si>
  <si>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</si>
  <si>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</si>
  <si>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</si>
  <si>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</si>
  <si>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</si>
  <si>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</si>
  <si>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</si>
  <si>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</si>
  <si>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</si>
  <si>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</si>
  <si>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</si>
  <si>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</si>
  <si>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</si>
  <si>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</si>
  <si>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</si>
  <si>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</si>
  <si>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</si>
  <si>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</si>
  <si>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</si>
  <si>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</si>
  <si>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</si>
  <si>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</si>
  <si>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</si>
  <si>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</si>
  <si>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</si>
  <si>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</si>
  <si>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</si>
  <si>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</si>
  <si>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</si>
  <si>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</si>
  <si>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</si>
  <si>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</si>
  <si>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</si>
  <si>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</si>
  <si>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</si>
  <si>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</si>
  <si>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</si>
  <si>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</si>
  <si>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</si>
  <si>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</si>
  <si>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</si>
  <si>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</si>
  <si>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</si>
  <si>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</si>
  <si>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</si>
  <si>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</si>
  <si>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</si>
  <si>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</si>
  <si>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</si>
  <si>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</si>
  <si>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</si>
  <si>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</si>
  <si>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</si>
  <si>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</si>
  <si>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</si>
  <si>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</si>
  <si>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</si>
  <si>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</si>
  <si>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</si>
  <si>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</si>
  <si>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</si>
  <si>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</si>
  <si>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</si>
  <si>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</si>
  <si>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</si>
  <si>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</si>
  <si>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</si>
  <si>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</si>
  <si>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</si>
  <si>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</si>
  <si>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</si>
  <si>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</si>
  <si>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</si>
  <si>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</si>
  <si>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</si>
  <si>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</si>
  <si>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</si>
  <si>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</si>
  <si>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</si>
  <si>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</si>
  <si>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</si>
  <si>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</si>
  <si>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</si>
  <si>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</si>
  <si>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</si>
  <si>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</si>
  <si>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</si>
  <si>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</si>
  <si>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</si>
  <si>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</si>
  <si>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</si>
  <si>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</si>
  <si>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</si>
  <si>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</si>
  <si>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</si>
  <si>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</si>
  <si>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</si>
  <si>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</si>
  <si>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</si>
  <si>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</si>
  <si>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</si>
  <si>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</si>
  <si>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</si>
  <si>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</si>
  <si>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</si>
  <si>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</si>
  <si>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</si>
  <si>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</si>
  <si>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</si>
  <si>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</si>
  <si>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</si>
  <si>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</si>
  <si>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</si>
  <si>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</si>
  <si>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</si>
  <si>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</si>
  <si>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</si>
  <si>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</si>
  <si>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</si>
  <si>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</si>
  <si>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</si>
  <si>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</si>
  <si>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</si>
  <si>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</si>
  <si>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</si>
  <si>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</si>
  <si>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</si>
  <si>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</si>
  <si>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</si>
  <si>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</si>
  <si>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</si>
  <si>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</si>
  <si>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</si>
  <si>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</si>
  <si>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</si>
  <si>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</si>
  <si>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</si>
  <si>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</si>
  <si>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</si>
  <si>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</si>
  <si>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</si>
  <si>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</si>
  <si>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</si>
  <si>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</si>
  <si>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</si>
  <si>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</si>
  <si>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</si>
  <si>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</si>
  <si>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</si>
  <si>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</si>
  <si>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</si>
  <si>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</si>
  <si>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</si>
  <si>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</si>
  <si>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</si>
  <si>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</si>
  <si>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</si>
  <si>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</si>
  <si>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</si>
  <si>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</si>
  <si>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</si>
  <si>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</si>
  <si>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</si>
  <si>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</si>
  <si>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</si>
  <si>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</si>
  <si>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</si>
  <si>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</si>
  <si>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</si>
  <si>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</si>
  <si>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</si>
  <si>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</si>
  <si>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</si>
  <si>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</si>
  <si>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</si>
  <si>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</si>
  <si>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</si>
  <si>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</si>
  <si>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</si>
  <si>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</si>
  <si>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</si>
  <si>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</si>
  <si>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</si>
  <si>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</si>
  <si>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</si>
  <si>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</si>
  <si>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</si>
  <si>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</si>
  <si>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</si>
  <si>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</si>
  <si>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</si>
  <si>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</si>
  <si>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</si>
  <si>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</si>
  <si>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</si>
  <si>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</si>
  <si>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</si>
  <si>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</si>
  <si>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</si>
  <si>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</si>
  <si>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</si>
  <si>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</si>
  <si>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</si>
  <si>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</si>
  <si>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</si>
  <si>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</si>
  <si>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</si>
  <si>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</si>
  <si>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</si>
  <si>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</si>
  <si>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</si>
  <si>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</si>
  <si>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</si>
  <si>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</si>
  <si>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</si>
  <si>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</si>
  <si>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</si>
  <si>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</si>
  <si>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</si>
  <si>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</si>
  <si>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</si>
  <si>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</si>
  <si>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</si>
  <si>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</si>
  <si>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</si>
  <si>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</si>
  <si>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</si>
  <si>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</si>
  <si>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</si>
  <si>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</si>
  <si>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</si>
  <si>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</si>
  <si>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</si>
  <si>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</si>
  <si>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</si>
  <si>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</si>
  <si>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</si>
  <si>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</si>
  <si>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</si>
  <si>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</si>
  <si>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</si>
  <si>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</si>
  <si>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</si>
  <si>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</si>
  <si>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</si>
  <si>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</si>
  <si>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</si>
  <si>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</si>
  <si>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</si>
  <si>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</si>
  <si>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</si>
  <si>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</si>
  <si>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</si>
  <si>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</si>
  <si>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</si>
  <si>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</si>
  <si>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</si>
  <si>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</si>
  <si>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</si>
  <si>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</si>
  <si>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</si>
  <si>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</si>
  <si>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</si>
  <si>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</si>
  <si>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</si>
  <si>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</si>
  <si>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</si>
  <si>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</si>
  <si>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</si>
  <si>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</si>
  <si>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</si>
  <si>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</si>
  <si>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</si>
  <si>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</si>
  <si>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</si>
  <si>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</si>
  <si>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</si>
  <si>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</si>
  <si>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</si>
  <si>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</si>
  <si>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</si>
  <si>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</si>
  <si>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</si>
  <si>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</si>
  <si>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</si>
  <si>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</si>
  <si>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</si>
  <si>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</si>
  <si>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</si>
  <si>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</si>
  <si>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</si>
  <si>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</si>
  <si>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</si>
  <si>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</si>
  <si>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</si>
  <si>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</si>
  <si>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</si>
  <si>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</si>
  <si>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</si>
  <si>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</si>
  <si>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</si>
  <si>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</si>
  <si>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</si>
  <si>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</si>
  <si>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</si>
  <si>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</si>
  <si>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</si>
  <si>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</si>
  <si>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</si>
  <si>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</si>
  <si>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</si>
  <si>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</si>
  <si>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</si>
  <si>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</si>
  <si>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</si>
  <si>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</si>
  <si>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</si>
  <si>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</si>
  <si>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</si>
  <si>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</si>
  <si>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</si>
  <si>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</si>
  <si>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</si>
  <si>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</si>
  <si>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</si>
  <si>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</si>
  <si>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</si>
  <si>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</si>
  <si>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</si>
  <si>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</si>
  <si>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</si>
  <si>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</si>
  <si>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</si>
  <si>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</si>
  <si>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</si>
  <si>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</si>
  <si>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</si>
  <si>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</si>
  <si>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</si>
  <si>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</si>
  <si>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</si>
  <si>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</si>
  <si>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</si>
  <si>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</si>
  <si>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</si>
  <si>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</si>
  <si>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</si>
  <si>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</si>
  <si>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</si>
  <si>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</si>
  <si>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</si>
  <si>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</si>
  <si>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</si>
  <si>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</si>
  <si>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</si>
  <si>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</si>
  <si>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</si>
  <si>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</si>
  <si>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</si>
  <si>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</si>
  <si>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</si>
  <si>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</si>
  <si>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</si>
  <si>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</si>
  <si>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</si>
  <si>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</si>
  <si>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</si>
  <si>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</si>
  <si>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</si>
  <si>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</si>
  <si>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</si>
  <si>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</si>
  <si>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</si>
  <si>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</si>
  <si>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</si>
  <si>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</si>
  <si>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</si>
  <si>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</si>
  <si>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</si>
  <si>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</si>
  <si>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</si>
  <si>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</si>
  <si>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</si>
  <si>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</si>
  <si>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</si>
  <si>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</si>
  <si>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</si>
  <si>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</si>
  <si>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</si>
  <si>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</si>
  <si>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</si>
  <si>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</si>
  <si>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</si>
  <si>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</si>
  <si>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</si>
  <si>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</si>
  <si>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</si>
  <si>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</si>
  <si>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</si>
  <si>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</si>
  <si>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</si>
  <si>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</si>
  <si>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</si>
  <si>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</si>
  <si>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</si>
  <si>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</si>
  <si>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</si>
  <si>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</si>
  <si>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</si>
  <si>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</si>
  <si>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</si>
  <si>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</si>
  <si>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</si>
  <si>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</si>
  <si>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</si>
  <si>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</si>
  <si>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</si>
  <si>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</si>
  <si>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</si>
  <si>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</si>
  <si>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</si>
  <si>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</si>
  <si>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</si>
  <si>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</si>
  <si>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</si>
  <si>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</si>
  <si>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</si>
  <si>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</si>
  <si>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</si>
  <si>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</si>
  <si>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</si>
  <si>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</si>
  <si>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</si>
  <si>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</si>
  <si>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</si>
  <si>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</si>
  <si>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</si>
  <si>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</si>
  <si>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</si>
  <si>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</si>
  <si>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</si>
  <si>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</si>
  <si>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</si>
  <si>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</si>
  <si>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</si>
  <si>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</si>
  <si>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</si>
  <si>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</si>
  <si>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</si>
  <si>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</si>
  <si>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</si>
  <si>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</si>
  <si>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</si>
  <si>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</si>
  <si>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</si>
  <si>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</si>
  <si>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</si>
  <si>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</si>
  <si>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</si>
  <si>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</si>
  <si>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</si>
  <si>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</si>
  <si>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</si>
  <si>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</si>
  <si>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</si>
  <si>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</si>
  <si>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</si>
  <si>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</si>
  <si>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</si>
  <si>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</si>
  <si>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</si>
  <si>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</si>
  <si>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</si>
  <si>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</si>
  <si>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</si>
  <si>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</si>
  <si>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</si>
  <si>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</si>
  <si>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</si>
  <si>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</si>
  <si>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</si>
  <si>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</si>
  <si>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</si>
  <si>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</si>
  <si>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</si>
  <si>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</si>
  <si>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</si>
  <si>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</si>
  <si>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</si>
  <si>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</si>
  <si>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</si>
  <si>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</si>
  <si>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</si>
  <si>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</si>
  <si>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</si>
  <si>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</si>
  <si>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</si>
  <si>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</si>
  <si>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</si>
  <si>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</si>
  <si>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</si>
  <si>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</si>
  <si>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</si>
  <si>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</si>
  <si>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</si>
  <si>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</si>
  <si>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</si>
  <si>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</si>
  <si>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</si>
  <si>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</si>
  <si>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</si>
  <si>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</si>
  <si>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</si>
  <si>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</si>
  <si>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</si>
  <si>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</si>
  <si>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</si>
  <si>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</si>
  <si>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</si>
  <si>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</si>
  <si>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</si>
  <si>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</si>
  <si>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</si>
  <si>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</si>
  <si>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</si>
  <si>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</si>
  <si>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</si>
  <si>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</si>
  <si>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</si>
  <si>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</si>
  <si>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</si>
  <si>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</si>
  <si>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</si>
  <si>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</si>
  <si>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</si>
  <si>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</si>
  <si>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</si>
  <si>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</si>
  <si>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</si>
  <si>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</si>
  <si>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</si>
  <si>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</si>
  <si>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</si>
  <si>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</si>
  <si>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</si>
  <si>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</si>
  <si>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</si>
  <si>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</si>
  <si>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</si>
  <si>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</si>
  <si>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</si>
  <si>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</si>
  <si>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</si>
  <si>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</si>
  <si>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</si>
  <si>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</si>
  <si>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</si>
  <si>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</si>
  <si>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</si>
  <si>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</si>
  <si>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</si>
  <si>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</si>
  <si>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</si>
  <si>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</si>
  <si>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</si>
  <si>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</si>
  <si>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</si>
  <si>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</si>
  <si>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</si>
  <si>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</si>
  <si>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</si>
  <si>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</si>
  <si>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</si>
  <si>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</si>
  <si>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</si>
  <si>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</si>
  <si>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</si>
  <si>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</si>
  <si>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</si>
  <si>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</si>
  <si>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</si>
  <si>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</si>
  <si>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</si>
  <si>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</si>
  <si>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</si>
  <si>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</si>
  <si>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</si>
  <si>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</si>
  <si>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</si>
  <si>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</si>
  <si>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</si>
  <si>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</si>
  <si>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</si>
  <si>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</si>
  <si>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</si>
  <si>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</si>
  <si>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</si>
  <si>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</si>
  <si>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</si>
  <si>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</si>
  <si>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</si>
  <si>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</si>
  <si>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</si>
  <si>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</si>
  <si>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</si>
  <si>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</si>
  <si>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</si>
  <si>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</si>
  <si>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</si>
  <si>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</si>
  <si>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</si>
  <si>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</si>
  <si>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</si>
  <si>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</si>
  <si>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</si>
  <si>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</si>
  <si>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</si>
  <si>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</si>
  <si>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</si>
  <si>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</si>
  <si>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</si>
  <si>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</si>
  <si>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</si>
  <si>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</si>
  <si>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</si>
  <si>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</si>
  <si>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</si>
  <si>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</si>
  <si>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</si>
  <si>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</si>
  <si>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</si>
  <si>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</si>
  <si>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</si>
  <si>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</si>
  <si>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</si>
  <si>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</si>
  <si>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</si>
  <si>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</si>
  <si>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</si>
  <si>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</si>
  <si>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</si>
  <si>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</si>
  <si>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</si>
  <si>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</si>
  <si>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</si>
  <si>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</si>
  <si>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</si>
  <si>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</si>
  <si>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</si>
  <si>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</si>
  <si>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</si>
  <si>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</si>
  <si>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</si>
  <si>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</si>
  <si>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</si>
  <si>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</si>
  <si>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</si>
  <si>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</si>
  <si>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</si>
  <si>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</si>
  <si>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</si>
  <si>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</si>
  <si>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</si>
  <si>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</si>
  <si>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</si>
  <si>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</si>
  <si>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</si>
  <si>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</si>
  <si>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</si>
  <si>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</si>
  <si>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</si>
  <si>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</si>
  <si>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</si>
  <si>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</si>
  <si>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</si>
  <si>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</si>
  <si>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</si>
  <si>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</si>
  <si>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</si>
  <si>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</si>
  <si>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</si>
  <si>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</si>
  <si>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</si>
  <si>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</si>
  <si>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</si>
  <si>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</si>
  <si>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</si>
  <si>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</si>
  <si>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</si>
  <si>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</si>
  <si>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</si>
  <si>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</si>
  <si>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</si>
  <si>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</si>
  <si>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</si>
  <si>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</si>
  <si>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</si>
  <si>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</si>
  <si>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</si>
  <si>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</si>
  <si>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</si>
  <si>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</si>
  <si>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</si>
  <si>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</si>
  <si>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</si>
  <si>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</si>
  <si>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</si>
  <si>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</si>
  <si>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</si>
  <si>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</si>
  <si>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</si>
  <si>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</si>
  <si>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</si>
  <si>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</si>
  <si>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</si>
  <si>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</si>
  <si>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</si>
  <si>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</si>
  <si>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</si>
  <si>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</si>
  <si>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</si>
  <si>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</si>
  <si>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</si>
  <si>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</si>
  <si>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</si>
  <si>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</si>
  <si>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</si>
  <si>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</si>
  <si>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</si>
  <si>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</si>
  <si>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</si>
  <si>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</si>
  <si>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</si>
  <si>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</si>
  <si>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</si>
  <si>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</si>
  <si>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</si>
  <si>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</si>
  <si>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</si>
  <si>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</si>
  <si>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</si>
  <si>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</si>
  <si>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</si>
  <si>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</si>
  <si>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</si>
  <si>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</si>
  <si>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</si>
  <si>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</si>
  <si>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</si>
  <si>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</si>
  <si>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</si>
  <si>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</si>
  <si>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</si>
  <si>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</si>
  <si>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</si>
  <si>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</si>
  <si>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</si>
  <si>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</si>
  <si>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</si>
  <si>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</si>
  <si>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</si>
  <si>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</si>
  <si>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</si>
  <si>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</si>
  <si>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</si>
  <si>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</si>
  <si>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</si>
  <si>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</si>
  <si>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</si>
  <si>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</si>
  <si>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</si>
  <si>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</si>
  <si>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</si>
  <si>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</si>
  <si>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</si>
  <si>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</si>
  <si>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</si>
  <si>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</si>
  <si>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</si>
  <si>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</si>
  <si>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</si>
  <si>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</si>
  <si>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</si>
  <si>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</si>
  <si>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</si>
  <si>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</si>
  <si>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</si>
  <si>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</si>
  <si>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</si>
  <si>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</si>
  <si>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</si>
  <si>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</si>
  <si>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</si>
  <si>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</si>
  <si>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</si>
  <si>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</si>
  <si>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</si>
  <si>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</si>
  <si>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</si>
  <si>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</si>
  <si>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</si>
  <si>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</si>
  <si>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</si>
  <si>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</si>
  <si>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</si>
  <si>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</si>
  <si>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</si>
  <si>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</si>
  <si>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</si>
  <si>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</si>
  <si>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</si>
  <si>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</si>
  <si>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</si>
  <si>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</si>
  <si>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</si>
  <si>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</si>
  <si>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</si>
  <si>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</si>
  <si>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</si>
  <si>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</si>
  <si>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</si>
  <si>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</si>
  <si>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</si>
  <si>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</si>
  <si>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</si>
  <si>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</si>
  <si>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</si>
  <si>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</si>
  <si>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</si>
  <si>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</si>
  <si>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</si>
  <si>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</si>
  <si>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</si>
  <si>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</si>
  <si>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</si>
  <si>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</si>
  <si>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</si>
  <si>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</si>
  <si>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</si>
  <si>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</si>
  <si>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</si>
  <si>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</si>
  <si>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</si>
  <si>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</si>
  <si>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</si>
  <si>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</si>
  <si>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</si>
  <si>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</si>
  <si>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</si>
  <si>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</si>
  <si>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</si>
  <si>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</si>
  <si>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</si>
  <si>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</si>
  <si>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</si>
  <si>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</si>
  <si>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</si>
  <si>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</si>
  <si>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</si>
  <si>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</si>
  <si>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</si>
  <si>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</si>
  <si>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</si>
  <si>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</si>
  <si>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</si>
  <si>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</si>
  <si>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</si>
  <si>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</si>
  <si>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</si>
  <si>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</si>
  <si>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</si>
  <si>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</si>
  <si>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</si>
  <si>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</si>
  <si>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</si>
  <si>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</si>
  <si>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</si>
  <si>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</si>
  <si>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</si>
  <si>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</si>
  <si>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</si>
  <si>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</si>
  <si>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</si>
  <si>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</si>
  <si>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</si>
  <si>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</si>
  <si>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</si>
  <si>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</si>
  <si>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</si>
  <si>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</si>
  <si>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</si>
  <si>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</si>
  <si>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</si>
  <si>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</si>
  <si>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</si>
  <si>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</si>
  <si>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</si>
  <si>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</si>
  <si>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</si>
  <si>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</si>
  <si>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</si>
  <si>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</si>
  <si>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</si>
  <si>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</si>
  <si>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</si>
  <si>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</si>
  <si>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</si>
  <si>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</si>
  <si>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</si>
  <si>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</si>
  <si>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</si>
  <si>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</si>
  <si>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</si>
  <si>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</si>
  <si>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</si>
  <si>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</si>
  <si>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</si>
  <si>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</si>
  <si>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</si>
  <si>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</si>
  <si>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</si>
  <si>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</si>
  <si>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</si>
  <si>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</si>
  <si>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</si>
  <si>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</si>
  <si>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</si>
  <si>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</si>
  <si>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</si>
  <si>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</si>
  <si>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</si>
  <si>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</si>
  <si>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</si>
  <si>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</si>
  <si>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</si>
  <si>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</si>
  <si>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</si>
  <si>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</si>
  <si>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</si>
  <si>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</si>
  <si>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</si>
  <si>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</si>
  <si>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</si>
  <si>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</si>
  <si>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</si>
  <si>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</si>
  <si>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</si>
  <si>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</si>
  <si>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</si>
  <si>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</si>
  <si>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</si>
  <si>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</si>
  <si>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</si>
  <si>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</si>
  <si>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</si>
  <si>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</si>
  <si>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</si>
  <si>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</si>
  <si>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</si>
  <si>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</si>
  <si>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</si>
  <si>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</si>
  <si>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</si>
  <si>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</si>
  <si>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</si>
  <si>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</si>
  <si>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</si>
  <si>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</si>
  <si>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</si>
  <si>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</si>
  <si>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</si>
  <si>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</si>
  <si>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</si>
  <si>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</si>
  <si>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</si>
  <si>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</si>
  <si>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</si>
  <si>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</si>
  <si>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</si>
  <si>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</si>
  <si>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</si>
  <si>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</si>
  <si>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</si>
  <si>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</si>
  <si>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</si>
  <si>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</si>
  <si>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</si>
  <si>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</si>
  <si>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</si>
  <si>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</si>
  <si>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</si>
  <si>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</si>
  <si>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</si>
  <si>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</si>
  <si>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</si>
  <si>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</si>
  <si>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</si>
  <si>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</si>
  <si>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</si>
  <si>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</si>
  <si>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</si>
  <si>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</si>
  <si>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</si>
  <si>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</si>
  <si>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</si>
  <si>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</si>
  <si>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</si>
  <si>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</si>
  <si>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</si>
  <si>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</si>
  <si>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</si>
  <si>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</si>
  <si>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</si>
  <si>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</si>
  <si>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</si>
  <si>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</si>
  <si>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</si>
  <si>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</si>
  <si>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</si>
  <si>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</si>
  <si>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</si>
  <si>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</si>
  <si>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</si>
  <si>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</si>
  <si>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</si>
  <si>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</si>
  <si>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</si>
  <si>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</si>
  <si>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</si>
  <si>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</si>
  <si>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</si>
  <si>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</si>
  <si>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</si>
  <si>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</si>
  <si>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</si>
  <si>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</si>
  <si>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</si>
  <si>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</si>
  <si>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</si>
  <si>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</si>
  <si>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</si>
  <si>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</si>
  <si>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</si>
  <si>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</si>
  <si>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</si>
  <si>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</si>
  <si>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</si>
  <si>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</si>
  <si>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</si>
  <si>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</si>
  <si>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</si>
  <si>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</si>
  <si>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</si>
  <si>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</si>
  <si>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</si>
  <si>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</si>
  <si>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</si>
  <si>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</si>
  <si>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</si>
  <si>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</si>
  <si>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</si>
  <si>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</si>
  <si>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</si>
  <si>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</si>
  <si>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</si>
  <si>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</si>
  <si>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</si>
  <si>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</si>
  <si>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</si>
  <si>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</si>
  <si>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</si>
  <si>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</si>
  <si>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</si>
  <si>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</si>
  <si>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</si>
  <si>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</si>
  <si>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</si>
  <si>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</si>
  <si>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</si>
  <si>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</si>
  <si>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</si>
  <si>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</si>
  <si>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</si>
  <si>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</si>
  <si>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</si>
  <si>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</si>
  <si>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</si>
  <si>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</si>
  <si>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</si>
  <si>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</si>
  <si>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</si>
  <si>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</si>
  <si>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</si>
  <si>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</si>
  <si>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</si>
  <si>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</si>
  <si>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</si>
  <si>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</si>
  <si>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</si>
  <si>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</si>
  <si>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</si>
  <si>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</si>
  <si>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</si>
  <si>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</si>
  <si>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</si>
  <si>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</si>
  <si>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</si>
  <si>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</si>
  <si>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</si>
  <si>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</si>
  <si>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</si>
  <si>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</si>
  <si>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</si>
  <si>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</si>
  <si>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</si>
  <si>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</si>
  <si>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</si>
  <si>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</si>
  <si>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</si>
  <si>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</si>
  <si>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</si>
  <si>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</si>
  <si>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</si>
  <si>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</si>
  <si>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</si>
  <si>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</si>
  <si>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</si>
  <si>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</si>
  <si>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</si>
  <si>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</si>
  <si>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</si>
  <si>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</si>
  <si>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</si>
  <si>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</si>
  <si>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</si>
  <si>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</si>
  <si>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</si>
  <si>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</si>
  <si>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</si>
  <si>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</si>
  <si>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</si>
  <si>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</si>
  <si>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</si>
  <si>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</si>
  <si>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</si>
  <si>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</si>
  <si>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</si>
  <si>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</si>
  <si>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</si>
  <si>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</si>
  <si>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</si>
  <si>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</si>
  <si>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</si>
  <si>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</si>
  <si>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</si>
  <si>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</si>
  <si>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</si>
  <si>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</si>
  <si>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</si>
  <si>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</si>
  <si>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</si>
  <si>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</si>
  <si>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</si>
  <si>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</si>
  <si>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</si>
  <si>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</si>
  <si>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</si>
  <si>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</si>
  <si>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</si>
  <si>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</si>
  <si>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</si>
  <si>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</si>
  <si>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</si>
  <si>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</si>
  <si>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</si>
  <si>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</si>
  <si>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</si>
  <si>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</si>
  <si>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</si>
  <si>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</si>
  <si>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</si>
  <si>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</si>
  <si>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</si>
  <si>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</si>
  <si>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</si>
  <si>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</si>
  <si>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</si>
  <si>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</si>
  <si>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</si>
  <si>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</si>
  <si>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</si>
  <si>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</si>
  <si>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</si>
  <si>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</si>
  <si>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</si>
  <si>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</si>
  <si>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</si>
  <si>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</si>
  <si>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</si>
  <si>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</si>
  <si>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</si>
  <si>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</si>
  <si>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</si>
  <si>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</si>
  <si>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</si>
  <si>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</si>
  <si>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</si>
  <si>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</si>
  <si>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</si>
  <si>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</si>
  <si>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</si>
  <si>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</si>
  <si>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</si>
  <si>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</si>
  <si>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</si>
  <si>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</si>
  <si>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</si>
  <si>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</si>
  <si>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</si>
  <si>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</si>
  <si>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</si>
  <si>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</si>
  <si>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</si>
  <si>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</si>
  <si>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</si>
  <si>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</si>
  <si>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</si>
  <si>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</si>
  <si>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</si>
  <si>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</si>
  <si>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</si>
  <si>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</si>
  <si>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</si>
  <si>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</si>
  <si>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</si>
  <si>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</si>
  <si>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</si>
  <si>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</si>
  <si>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</si>
  <si>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</si>
  <si>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</si>
  <si>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</si>
  <si>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</si>
  <si>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</si>
  <si>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</si>
  <si>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</si>
  <si>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</si>
  <si>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</si>
  <si>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</si>
  <si>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</si>
  <si>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</si>
  <si>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</si>
  <si>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</si>
  <si>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</si>
  <si>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</si>
  <si>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</si>
  <si>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</si>
  <si>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</si>
  <si>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</si>
  <si>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</si>
  <si>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</si>
  <si>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</si>
  <si>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</si>
  <si>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</si>
  <si>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</si>
  <si>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</si>
  <si>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</si>
  <si>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</si>
  <si>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</si>
  <si>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</si>
  <si>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</si>
  <si>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</si>
  <si>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</si>
  <si>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</si>
  <si>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</si>
  <si>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</si>
  <si>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</si>
  <si>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</si>
  <si>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</si>
  <si>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</si>
  <si>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</si>
  <si>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</si>
  <si>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</si>
  <si>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</si>
  <si>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</si>
  <si>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</si>
  <si>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</si>
  <si>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</si>
  <si>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</si>
  <si>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</si>
  <si>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</si>
  <si>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</si>
  <si>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</si>
  <si>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</si>
  <si>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</si>
  <si>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</si>
  <si>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</si>
  <si>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</si>
  <si>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</si>
  <si>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</si>
  <si>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</si>
  <si>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</si>
  <si>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</si>
  <si>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</si>
  <si>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</si>
  <si>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</si>
  <si>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</si>
  <si>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</si>
  <si>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</si>
  <si>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</si>
  <si>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</si>
  <si>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</si>
  <si>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</si>
  <si>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</si>
  <si>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</si>
  <si>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</si>
  <si>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</si>
  <si>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</si>
  <si>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</si>
  <si>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</si>
  <si>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</si>
  <si>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</si>
  <si>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</si>
  <si>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</si>
  <si>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</si>
  <si>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</si>
  <si>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</si>
  <si>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</si>
  <si>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</si>
  <si>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</si>
  <si>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</si>
  <si>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</si>
  <si>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</si>
  <si>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</si>
  <si>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</si>
  <si>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</si>
  <si>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</si>
  <si>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</si>
  <si>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</si>
  <si>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</si>
  <si>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</si>
  <si>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</si>
  <si>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</si>
  <si>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</si>
  <si>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</si>
  <si>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</si>
  <si>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</si>
  <si>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</si>
  <si>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</si>
  <si>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</si>
  <si>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</si>
  <si>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</si>
  <si>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</si>
  <si>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</si>
  <si>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</si>
  <si>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</si>
  <si>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</si>
  <si>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</si>
  <si>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</si>
  <si>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</si>
  <si>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</si>
  <si>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</si>
  <si>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</si>
  <si>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</si>
  <si>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</si>
  <si>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</si>
  <si>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</si>
  <si>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</si>
  <si>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</si>
  <si>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</si>
  <si>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</si>
  <si>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</si>
  <si>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</si>
  <si>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</si>
  <si>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</si>
  <si>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</si>
  <si>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</si>
  <si>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</si>
  <si>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</si>
  <si>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</si>
  <si>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</si>
  <si>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</si>
  <si>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</si>
  <si>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</si>
  <si>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</si>
  <si>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</si>
  <si>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</si>
  <si>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</si>
  <si>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</si>
  <si>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</si>
  <si>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</si>
  <si>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</si>
  <si>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</si>
  <si>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</si>
  <si>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</si>
  <si>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</si>
  <si>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</si>
  <si>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</si>
  <si>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</si>
  <si>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</si>
  <si>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</si>
  <si>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</si>
  <si>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</si>
  <si>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</si>
  <si>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</si>
  <si>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</si>
  <si>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</si>
  <si>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</si>
  <si>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</si>
  <si>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</si>
  <si>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</si>
  <si>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</si>
  <si>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</si>
  <si>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</si>
  <si>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</si>
  <si>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</si>
  <si>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</si>
  <si>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</si>
  <si>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</si>
  <si>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</si>
  <si>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</si>
  <si>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</si>
  <si>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</si>
  <si>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</si>
  <si>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</si>
  <si>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</si>
  <si>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</si>
  <si>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</si>
  <si>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</si>
  <si>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</si>
  <si>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</si>
  <si>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</si>
  <si>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</si>
  <si>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</si>
  <si>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</si>
  <si>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</si>
  <si>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</si>
  <si>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</si>
  <si>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</si>
  <si>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</si>
  <si>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</si>
  <si>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</si>
  <si>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</si>
  <si>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</si>
  <si>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</si>
  <si>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</si>
  <si>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</si>
  <si>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</si>
  <si>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</si>
  <si>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</si>
  <si>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</si>
  <si>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</si>
  <si>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</si>
  <si>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</si>
  <si>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</si>
  <si>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</si>
  <si>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</si>
  <si>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</si>
  <si>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</si>
  <si>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</si>
  <si>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</si>
  <si>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</si>
  <si>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</si>
  <si>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</si>
  <si>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</si>
  <si>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</si>
  <si>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</si>
  <si>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</si>
  <si>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</si>
  <si>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</si>
  <si>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</si>
  <si>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</si>
  <si>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</si>
  <si>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</si>
  <si>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</si>
  <si>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</si>
  <si>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</si>
  <si>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</si>
  <si>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</si>
  <si>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</si>
  <si>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</si>
  <si>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</si>
  <si>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</si>
  <si>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</si>
  <si>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</si>
  <si>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</si>
  <si>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</si>
  <si>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</si>
  <si>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</si>
  <si>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</si>
  <si>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</si>
  <si>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</si>
  <si>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</si>
  <si>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</si>
  <si>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</si>
  <si>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</si>
  <si>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</si>
  <si>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</si>
  <si>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</si>
  <si>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</si>
  <si>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</si>
  <si>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</si>
  <si>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</si>
  <si>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</si>
  <si>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</si>
  <si>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</si>
  <si>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</si>
  <si>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</si>
  <si>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</si>
  <si>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</si>
  <si>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</si>
  <si>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</si>
  <si>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</si>
  <si>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</si>
  <si>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</si>
  <si>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</si>
  <si>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</si>
  <si>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</si>
  <si>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</si>
  <si>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</si>
  <si>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</si>
  <si>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</si>
  <si>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</si>
  <si>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</si>
  <si>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</si>
  <si>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</si>
  <si>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</si>
  <si>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</si>
  <si>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</si>
  <si>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</si>
  <si>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</si>
  <si>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</si>
  <si>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</si>
  <si>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</si>
  <si>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</si>
  <si>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</si>
  <si>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</si>
  <si>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</si>
  <si>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</si>
  <si>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</si>
  <si>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</si>
  <si>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</si>
  <si>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</si>
  <si>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</si>
  <si>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</si>
  <si>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</si>
  <si>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</si>
  <si>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</si>
  <si>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</si>
  <si>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</si>
  <si>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</si>
  <si>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</si>
  <si>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</si>
  <si>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</si>
  <si>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</si>
  <si>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</si>
  <si>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</si>
  <si>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</si>
  <si>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</si>
  <si>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</si>
  <si>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</si>
  <si>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</si>
  <si>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</si>
  <si>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</si>
  <si>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</si>
  <si>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</si>
  <si>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</si>
  <si>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</si>
  <si>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</si>
  <si>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</si>
  <si>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</si>
  <si>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</si>
  <si>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</si>
  <si>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</si>
  <si>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</si>
  <si>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</si>
  <si>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</si>
  <si>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</si>
  <si>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</si>
  <si>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</si>
  <si>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</si>
  <si>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</si>
  <si>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</si>
  <si>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</si>
  <si>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</si>
  <si>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</si>
  <si>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</si>
  <si>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</si>
  <si>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</si>
  <si>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</si>
  <si>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</si>
  <si>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</si>
  <si>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</si>
  <si>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</si>
  <si>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</si>
  <si>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</si>
  <si>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</si>
  <si>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</si>
  <si>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</si>
  <si>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</si>
  <si>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</si>
  <si>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</si>
  <si>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</si>
  <si>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</si>
  <si>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</si>
  <si>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</si>
  <si>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</si>
  <si>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</si>
  <si>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</si>
  <si>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</si>
  <si>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</si>
  <si>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</si>
  <si>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</si>
  <si>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</si>
  <si>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</si>
  <si>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</si>
  <si>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</si>
  <si>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</si>
  <si>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</si>
  <si>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</si>
  <si>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</si>
  <si>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</si>
  <si>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</si>
  <si>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</si>
  <si>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</si>
  <si>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</si>
  <si>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</si>
  <si>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</si>
  <si>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</si>
  <si>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</si>
  <si>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</si>
  <si>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</si>
  <si>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</si>
  <si>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</si>
  <si>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</si>
  <si>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</si>
  <si>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</si>
  <si>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</si>
  <si>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</si>
  <si>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</si>
  <si>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</si>
  <si>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</si>
  <si>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</si>
  <si>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</si>
  <si>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</si>
  <si>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</si>
  <si>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</si>
  <si>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</si>
  <si>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</si>
  <si>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</si>
  <si>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</si>
  <si>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</si>
  <si>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</si>
  <si>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</si>
  <si>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</si>
  <si>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</si>
  <si>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</si>
  <si>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</si>
  <si>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</si>
  <si>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</si>
  <si>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</si>
  <si>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</si>
  <si>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</si>
  <si>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</si>
  <si>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</si>
  <si>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</si>
  <si>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</si>
  <si>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</si>
  <si>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</si>
  <si>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</si>
  <si>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</si>
  <si>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</si>
  <si>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</si>
  <si>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</si>
  <si>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</si>
  <si>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</si>
  <si>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</si>
  <si>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</si>
  <si>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</si>
  <si>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</si>
  <si>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</si>
  <si>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</si>
  <si>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</si>
  <si>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</si>
  <si>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</si>
  <si>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</si>
  <si>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</si>
  <si>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</si>
  <si>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</si>
  <si>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</si>
  <si>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</si>
  <si>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</si>
  <si>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</si>
  <si>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</si>
  <si>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</si>
  <si>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</si>
  <si>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</si>
  <si>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</si>
  <si>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</si>
  <si>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</si>
  <si>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</si>
  <si>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</si>
  <si>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</si>
  <si>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</si>
  <si>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</si>
  <si>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</si>
  <si>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</si>
  <si>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</si>
  <si>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</si>
  <si>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</si>
  <si>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</si>
  <si>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</si>
  <si>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</si>
  <si>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</si>
  <si>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</si>
  <si>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</si>
  <si>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</si>
  <si>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</si>
  <si>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</si>
  <si>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</si>
  <si>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</si>
  <si>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</si>
  <si>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</si>
  <si>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</si>
  <si>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</si>
  <si>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</si>
  <si>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</si>
  <si>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</si>
  <si>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</si>
  <si>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</si>
  <si>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</si>
  <si>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</si>
  <si>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</si>
  <si>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</si>
  <si>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</si>
  <si>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</si>
  <si>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</si>
  <si>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</si>
  <si>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</si>
  <si>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</si>
  <si>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</si>
  <si>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</si>
  <si>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</si>
  <si>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</si>
  <si>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</si>
  <si>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</si>
  <si>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</si>
  <si>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</si>
  <si>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</si>
  <si>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</si>
  <si>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</si>
  <si>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</si>
  <si>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</si>
  <si>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</si>
  <si>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</si>
  <si>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</si>
  <si>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</si>
  <si>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</si>
  <si>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</si>
  <si>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</si>
  <si>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</si>
  <si>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</si>
  <si>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</si>
  <si>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</si>
  <si>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</si>
  <si>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</si>
  <si>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</si>
  <si>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</si>
  <si>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</si>
  <si>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</si>
  <si>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</si>
  <si>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</si>
  <si>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</si>
  <si>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</si>
  <si>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</si>
  <si>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</si>
  <si>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</si>
  <si>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</si>
  <si>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</si>
  <si>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</si>
  <si>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</si>
  <si>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</si>
  <si>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</si>
  <si>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</si>
  <si>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</si>
  <si>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</si>
  <si>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</si>
  <si>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</si>
  <si>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</si>
  <si>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</si>
  <si>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</si>
  <si>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</si>
  <si>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</si>
  <si>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</si>
  <si>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</si>
  <si>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</si>
  <si>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</si>
  <si>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</si>
  <si>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</si>
  <si>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</si>
  <si>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</si>
  <si>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</si>
  <si>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</si>
  <si>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</si>
  <si>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</si>
  <si>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</si>
  <si>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</si>
  <si>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</si>
  <si>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</si>
  <si>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</si>
  <si>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</si>
  <si>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</si>
  <si>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</si>
  <si>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</si>
  <si>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</si>
  <si>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</si>
  <si>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</si>
  <si>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</si>
  <si>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</si>
  <si>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</si>
  <si>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</si>
  <si>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</si>
  <si>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</si>
  <si>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</si>
  <si>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</si>
  <si>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</si>
  <si>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</si>
  <si>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</si>
  <si>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</si>
  <si>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</si>
  <si>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</si>
  <si>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</si>
  <si>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</si>
  <si>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</si>
  <si>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</si>
  <si>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</si>
  <si>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</si>
  <si>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</si>
  <si>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</si>
  <si>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</si>
  <si>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</si>
  <si>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</si>
  <si>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</si>
  <si>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</si>
  <si>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</si>
  <si>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</si>
  <si>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</si>
  <si>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</si>
  <si>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</si>
  <si>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</si>
  <si>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</si>
  <si>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</si>
  <si>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</si>
  <si>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</si>
  <si>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</si>
  <si>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</si>
  <si>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</si>
  <si>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</si>
  <si>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</si>
  <si>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</si>
  <si>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</si>
  <si>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</si>
  <si>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</si>
  <si>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</si>
  <si>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</si>
  <si>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</si>
  <si>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</si>
  <si>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</si>
  <si>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</si>
  <si>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</si>
  <si>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</si>
  <si>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</si>
  <si>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</si>
  <si>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</si>
  <si>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</si>
  <si>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</si>
  <si>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</si>
  <si>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</si>
  <si>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</si>
  <si>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</si>
  <si>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</si>
  <si>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</si>
  <si>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</si>
  <si>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</si>
  <si>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</si>
  <si>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</si>
  <si>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</si>
  <si>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</si>
  <si>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</si>
  <si>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</si>
  <si>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</si>
  <si>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</si>
  <si>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</si>
  <si>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</si>
  <si>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</si>
  <si>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</si>
  <si>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</si>
  <si>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</si>
  <si>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</si>
  <si>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</si>
  <si>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</si>
  <si>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</si>
  <si>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</si>
  <si>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</si>
  <si>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</si>
  <si>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</si>
  <si>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</si>
  <si>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</si>
  <si>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</si>
  <si>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</si>
  <si>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</si>
  <si>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</si>
  <si>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</si>
  <si>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</si>
  <si>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</si>
  <si>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</si>
  <si>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</si>
  <si>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</si>
  <si>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</si>
  <si>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</si>
  <si>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</si>
  <si>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</si>
  <si>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</si>
  <si>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</si>
  <si>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</si>
  <si>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</si>
  <si>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</si>
  <si>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</si>
  <si>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</si>
  <si>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</si>
  <si>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</si>
  <si>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</si>
  <si>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</si>
  <si>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</si>
  <si>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</si>
  <si>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</si>
  <si>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</si>
  <si>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</si>
  <si>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</si>
  <si>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</si>
  <si>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</si>
  <si>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</si>
  <si>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</si>
  <si>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</si>
  <si>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</si>
  <si>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</si>
  <si>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</si>
  <si>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</si>
  <si>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</si>
  <si>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</si>
  <si>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</si>
  <si>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</si>
  <si>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</si>
  <si>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</si>
  <si>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</si>
  <si>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</si>
  <si>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</si>
  <si>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</si>
  <si>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</si>
  <si>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</si>
  <si>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</si>
  <si>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</si>
  <si>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</si>
  <si>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</si>
  <si>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</si>
  <si>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</si>
  <si>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</si>
  <si>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</si>
  <si>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</si>
  <si>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</si>
  <si>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</si>
  <si>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</si>
  <si>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</si>
  <si>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</si>
  <si>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</si>
  <si>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</si>
  <si>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</si>
  <si>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</si>
  <si>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</si>
  <si>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</si>
  <si>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</si>
  <si>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</si>
  <si>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</si>
  <si>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</si>
  <si>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</si>
  <si>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</si>
  <si>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</si>
  <si>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</si>
  <si>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</si>
  <si>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</si>
  <si>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</si>
  <si>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</si>
  <si>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</si>
  <si>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</si>
  <si>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</si>
  <si>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</si>
  <si>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</si>
  <si>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</si>
  <si>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</si>
  <si>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</si>
  <si>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</si>
  <si>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</si>
  <si>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</si>
  <si>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</si>
  <si>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</si>
  <si>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</si>
  <si>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</si>
  <si>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</si>
  <si>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</si>
  <si>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</si>
  <si>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</si>
  <si>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</si>
  <si>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</si>
  <si>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</si>
  <si>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</si>
  <si>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</si>
  <si>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</si>
  <si>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</si>
  <si>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</si>
  <si>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</si>
  <si>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</si>
  <si>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</si>
  <si>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</si>
  <si>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</si>
  <si>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</si>
  <si>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</si>
  <si>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</si>
  <si>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</si>
  <si>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</si>
  <si>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</si>
  <si>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</si>
  <si>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</si>
  <si>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</si>
  <si>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</si>
  <si>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</si>
  <si>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</si>
  <si>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</si>
  <si>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</si>
  <si>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</si>
  <si>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</si>
  <si>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</si>
  <si>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</si>
  <si>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</si>
  <si>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</si>
  <si>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</si>
  <si>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</si>
  <si>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</si>
  <si>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</si>
  <si>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</si>
  <si>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</si>
  <si>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</si>
  <si>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</si>
  <si>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</si>
  <si>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</si>
  <si>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</si>
  <si>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</si>
  <si>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</si>
  <si>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</si>
  <si>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</si>
  <si>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</si>
  <si>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</si>
  <si>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</si>
  <si>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</si>
  <si>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</si>
  <si>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</si>
  <si>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</si>
  <si>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</si>
  <si>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</si>
  <si>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</si>
  <si>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</si>
  <si>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</si>
  <si>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</si>
  <si>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</si>
  <si>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</si>
  <si>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</si>
  <si>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</si>
  <si>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</si>
  <si>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</si>
  <si>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</si>
  <si>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</si>
  <si>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</si>
  <si>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</si>
  <si>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</si>
  <si>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</si>
  <si>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</si>
  <si>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</si>
  <si>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</si>
  <si>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</si>
  <si>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</si>
  <si>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</si>
  <si>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</si>
  <si>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</si>
  <si>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</si>
  <si>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</si>
  <si>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</si>
  <si>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</si>
  <si>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</si>
  <si>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</si>
  <si>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</si>
  <si>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</si>
  <si>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</si>
  <si>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</si>
  <si>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</si>
  <si>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</si>
  <si>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</si>
  <si>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</si>
  <si>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</si>
  <si>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</si>
  <si>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</si>
  <si>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</si>
  <si>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</si>
  <si>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</si>
  <si>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</si>
  <si>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</si>
  <si>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</si>
  <si>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</si>
  <si>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</si>
  <si>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</si>
  <si>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</si>
  <si>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</si>
  <si>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</si>
  <si>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</si>
  <si>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</si>
  <si>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</si>
  <si>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</si>
  <si>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</si>
  <si>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</si>
  <si>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</si>
  <si>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</si>
  <si>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</si>
  <si>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</si>
  <si>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</si>
  <si>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</si>
  <si>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</si>
  <si>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</si>
  <si>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</si>
  <si>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</si>
  <si>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</si>
  <si>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</si>
  <si>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</si>
  <si>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</si>
  <si>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</si>
  <si>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</si>
  <si>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</si>
  <si>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</si>
  <si>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</si>
  <si>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</si>
  <si>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</si>
  <si>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</si>
  <si>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</si>
  <si>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</si>
  <si>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</si>
  <si>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</si>
  <si>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</si>
  <si>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</si>
  <si>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</si>
  <si>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</si>
  <si>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</si>
  <si>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</si>
  <si>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</si>
  <si>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</si>
  <si>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</si>
  <si>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</si>
  <si>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</si>
  <si>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</si>
  <si>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</si>
  <si>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</si>
  <si>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</si>
  <si>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</si>
  <si>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</si>
  <si>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</si>
  <si>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</si>
  <si>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</si>
  <si>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</si>
  <si>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</si>
  <si>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</si>
  <si>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</si>
  <si>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</si>
  <si>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</si>
  <si>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</si>
  <si>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</si>
  <si>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</si>
  <si>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</si>
  <si>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</si>
  <si>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</si>
  <si>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</si>
  <si>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</si>
  <si>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</si>
  <si>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</si>
  <si>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</si>
  <si>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</si>
  <si>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</si>
  <si>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</si>
  <si>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</si>
  <si>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</si>
  <si>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</si>
  <si>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</si>
  <si>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</si>
  <si>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</si>
  <si>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</si>
  <si>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</si>
  <si>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</si>
  <si>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</si>
  <si>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</si>
  <si>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</si>
  <si>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</si>
  <si>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</si>
  <si>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</si>
  <si>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</si>
  <si>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</si>
  <si>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</si>
  <si>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</si>
  <si>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</si>
  <si>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</si>
  <si>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</si>
  <si>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</si>
  <si>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</si>
  <si>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</si>
  <si>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</si>
  <si>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</si>
  <si>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</si>
  <si>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</si>
  <si>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</si>
  <si>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</si>
  <si>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</si>
  <si>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</si>
  <si>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</si>
  <si>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</si>
  <si>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</si>
  <si>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</si>
  <si>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</si>
  <si>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</si>
  <si>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</si>
  <si>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</si>
  <si>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</si>
  <si>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</si>
  <si>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</si>
  <si>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</si>
  <si>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</si>
  <si>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</si>
  <si>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</si>
  <si>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</si>
  <si>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</si>
  <si>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</si>
  <si>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</si>
  <si>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</si>
  <si>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</si>
  <si>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</si>
  <si>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</si>
  <si>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</si>
  <si>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</si>
  <si>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</si>
  <si>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</si>
  <si>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</si>
  <si>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</si>
  <si>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</si>
  <si>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</si>
  <si>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</si>
  <si>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</si>
  <si>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</si>
  <si>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</si>
  <si>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</si>
  <si>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</si>
  <si>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</si>
  <si>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</si>
  <si>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</si>
  <si>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</si>
  <si>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</si>
  <si>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</si>
  <si>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</si>
  <si>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</si>
  <si>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</si>
  <si>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</si>
  <si>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</si>
  <si>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</si>
  <si>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</si>
  <si>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</si>
  <si>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</si>
  <si>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</si>
  <si>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</si>
  <si>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</si>
  <si>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</si>
  <si>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</si>
  <si>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</si>
  <si>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</si>
  <si>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</si>
  <si>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</si>
  <si>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</si>
  <si>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</si>
  <si>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</si>
  <si>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</si>
  <si>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</si>
  <si>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</si>
  <si>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</si>
  <si>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</si>
  <si>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</si>
  <si>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</si>
  <si>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</si>
  <si>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</si>
  <si>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</si>
  <si>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</si>
  <si>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</si>
  <si>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</si>
  <si>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</si>
  <si>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</si>
  <si>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</si>
  <si>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</si>
  <si>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</si>
  <si>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</si>
  <si>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</si>
  <si>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</si>
  <si>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</si>
  <si>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</si>
  <si>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</si>
  <si>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</si>
  <si>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</si>
  <si>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</si>
  <si>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</si>
  <si>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</si>
  <si>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</si>
  <si>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</si>
  <si>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</si>
  <si>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</si>
  <si>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</si>
  <si>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</si>
  <si>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</si>
  <si>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</si>
  <si>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</si>
  <si>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</si>
  <si>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</si>
  <si>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</si>
  <si>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</si>
  <si>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</si>
  <si>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</si>
  <si>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</si>
  <si>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</si>
  <si>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</si>
  <si>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</si>
  <si>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</si>
  <si>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</si>
  <si>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</si>
  <si>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</si>
  <si>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</si>
  <si>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</si>
  <si>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</si>
  <si>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</si>
  <si>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</si>
  <si>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</si>
  <si>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</si>
  <si>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</si>
  <si>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</si>
  <si>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</si>
  <si>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</si>
  <si>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</si>
  <si>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</si>
  <si>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</si>
  <si>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</si>
  <si>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</si>
  <si>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</si>
  <si>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</si>
  <si>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</si>
  <si>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</si>
  <si>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</si>
  <si>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</si>
  <si>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</si>
  <si>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</si>
  <si>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</si>
  <si>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</si>
  <si>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</si>
  <si>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</si>
  <si>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</si>
  <si>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</si>
  <si>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</si>
  <si>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</si>
  <si>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</si>
  <si>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</si>
  <si>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</si>
  <si>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</si>
  <si>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</si>
  <si>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</si>
  <si>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</si>
  <si>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</si>
  <si>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</si>
  <si>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</si>
  <si>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</si>
  <si>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</si>
  <si>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</si>
  <si>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</si>
  <si>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</si>
  <si>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</si>
  <si>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</si>
  <si>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</si>
  <si>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</si>
  <si>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</si>
  <si>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</si>
  <si>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</si>
  <si>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</si>
  <si>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</si>
  <si>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</si>
  <si>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</si>
  <si>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</si>
  <si>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</si>
  <si>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</si>
  <si>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</si>
  <si>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</si>
  <si>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</si>
  <si>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</si>
  <si>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</si>
  <si>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</si>
  <si>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</si>
  <si>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</si>
  <si>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</si>
  <si>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</si>
  <si>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</si>
  <si>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</si>
  <si>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</si>
  <si>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</si>
  <si>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</si>
  <si>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</si>
  <si>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</si>
  <si>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</si>
  <si>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</si>
  <si>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</si>
  <si>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</si>
  <si>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</si>
  <si>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</si>
  <si>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</si>
  <si>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</si>
  <si>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</si>
  <si>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</si>
  <si>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</si>
  <si>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</si>
  <si>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</si>
  <si>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</si>
  <si>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</si>
  <si>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</si>
  <si>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</si>
  <si>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</si>
  <si>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</si>
  <si>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</si>
  <si>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</si>
  <si>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</si>
  <si>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</si>
  <si>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</si>
  <si>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</si>
  <si>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</si>
  <si>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</si>
  <si>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</si>
  <si>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</si>
  <si>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</si>
  <si>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</si>
  <si>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</si>
  <si>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</si>
  <si>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</si>
  <si>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</si>
  <si>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</si>
  <si>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</si>
  <si>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</si>
  <si>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</si>
  <si>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</si>
  <si>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</si>
  <si>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</si>
  <si>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</si>
  <si>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</si>
  <si>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</si>
  <si>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</si>
  <si>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</si>
  <si>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</si>
  <si>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</si>
  <si>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</si>
  <si>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</si>
  <si>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</si>
  <si>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</si>
  <si>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</si>
  <si>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</si>
  <si>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</si>
  <si>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</si>
  <si>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</si>
  <si>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</si>
  <si>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</si>
  <si>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</si>
  <si>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</si>
  <si>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</si>
  <si>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</si>
  <si>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</si>
  <si>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</si>
  <si>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</si>
  <si>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</si>
  <si>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</si>
  <si>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</si>
  <si>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</si>
  <si>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</si>
  <si>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</si>
  <si>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</si>
  <si>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</si>
  <si>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</si>
  <si>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</si>
  <si>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</si>
  <si>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</si>
  <si>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</si>
  <si>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</si>
  <si>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</si>
  <si>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</si>
  <si>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</si>
  <si>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</si>
  <si>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</si>
  <si>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</si>
  <si>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</si>
  <si>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</si>
  <si>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</si>
  <si>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</si>
  <si>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</si>
  <si>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</si>
  <si>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</si>
  <si>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</si>
  <si>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</si>
  <si>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</si>
  <si>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</si>
  <si>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</si>
  <si>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</si>
  <si>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</si>
  <si>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</si>
  <si>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</si>
  <si>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</si>
  <si>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</si>
  <si>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</si>
  <si>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</si>
  <si>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</si>
  <si>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</si>
  <si>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</si>
  <si>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</si>
  <si>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</si>
  <si>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</si>
  <si>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</si>
  <si>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</si>
  <si>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</si>
  <si>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</si>
  <si>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</si>
  <si>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</si>
  <si>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</si>
  <si>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</si>
  <si>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</si>
  <si>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</si>
  <si>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</si>
  <si>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</si>
  <si>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</si>
  <si>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</si>
  <si>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</si>
  <si>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</si>
  <si>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</si>
  <si>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</si>
  <si>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</si>
  <si>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</si>
  <si>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</si>
  <si>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</si>
  <si>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</si>
  <si>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</si>
  <si>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</si>
  <si>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</si>
  <si>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</si>
  <si>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</si>
  <si>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</si>
  <si>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</si>
  <si>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</si>
  <si>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</si>
  <si>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</si>
  <si>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</si>
  <si>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</si>
  <si>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</si>
  <si>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</si>
  <si>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</si>
  <si>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</si>
  <si>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</si>
  <si>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</si>
  <si>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</si>
  <si>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</si>
  <si>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</si>
  <si>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</si>
  <si>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</si>
  <si>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</si>
  <si>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</si>
  <si>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</si>
  <si>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</si>
  <si>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</si>
  <si>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</si>
  <si>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</si>
  <si>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</si>
  <si>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</si>
  <si>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</si>
  <si>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</si>
  <si>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</si>
  <si>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</si>
  <si>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</si>
  <si>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</si>
  <si>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</si>
  <si>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</si>
  <si>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</si>
  <si>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</si>
  <si>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</si>
  <si>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</si>
  <si>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</si>
  <si>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</si>
  <si>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</si>
  <si>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</si>
  <si>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</si>
  <si>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</si>
  <si>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</si>
  <si>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</si>
  <si>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</si>
  <si>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</si>
  <si>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</si>
  <si>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</si>
  <si>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</si>
  <si>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</si>
  <si>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</si>
  <si>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</si>
  <si>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</si>
  <si>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</si>
  <si>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</si>
  <si>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</si>
  <si>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</si>
  <si>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</si>
  <si>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</si>
  <si>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</si>
  <si>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</si>
  <si>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</si>
  <si>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</si>
  <si>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</si>
  <si>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</si>
  <si>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</si>
  <si>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</si>
  <si>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</si>
  <si>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</si>
  <si>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</si>
  <si>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</si>
  <si>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</si>
  <si>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</si>
  <si>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</si>
  <si>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</si>
  <si>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</si>
  <si>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</si>
  <si>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</si>
  <si>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</si>
  <si>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</si>
  <si>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</si>
  <si>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</si>
  <si>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</si>
  <si>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</si>
  <si>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</si>
  <si>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</si>
  <si>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</si>
  <si>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</si>
  <si>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</si>
  <si>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</si>
  <si>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</si>
  <si>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</si>
  <si>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</si>
  <si>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</si>
  <si>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</si>
  <si>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</si>
  <si>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</si>
  <si>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</si>
  <si>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</si>
  <si>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</si>
  <si>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</si>
  <si>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</si>
  <si>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</si>
  <si>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</si>
  <si>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</si>
  <si>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</si>
  <si>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</si>
  <si>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</si>
  <si>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</si>
  <si>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</si>
  <si>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</si>
  <si>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</si>
  <si>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</si>
  <si>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</si>
  <si>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</si>
  <si>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</si>
  <si>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</si>
  <si>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</si>
  <si>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</si>
  <si>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</si>
  <si>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</si>
  <si>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</si>
  <si>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</si>
  <si>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</si>
  <si>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</si>
  <si>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</si>
  <si>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</si>
  <si>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</si>
  <si>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</si>
  <si>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</si>
  <si>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</si>
  <si>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</si>
  <si>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</si>
  <si>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</si>
  <si>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</si>
  <si>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</si>
  <si>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</si>
  <si>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</si>
  <si>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</si>
  <si>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</si>
  <si>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</si>
  <si>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</si>
  <si>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</si>
  <si>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</si>
  <si>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</si>
  <si>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</si>
  <si>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</si>
  <si>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</si>
  <si>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</si>
  <si>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</si>
  <si>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</si>
  <si>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</si>
  <si>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</si>
  <si>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</si>
  <si>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</si>
  <si>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</si>
  <si>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</si>
  <si>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</si>
  <si>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</si>
  <si>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</si>
  <si>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</si>
  <si>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</si>
  <si>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</si>
  <si>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</si>
  <si>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</si>
  <si>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</si>
  <si>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</si>
  <si>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</si>
  <si>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</si>
  <si>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</si>
  <si>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</si>
  <si>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</si>
  <si>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</si>
  <si>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</si>
  <si>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</si>
  <si>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</si>
  <si>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</si>
  <si>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</si>
  <si>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</si>
  <si>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</si>
  <si>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</si>
  <si>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</si>
  <si>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</si>
  <si>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</si>
  <si>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</si>
  <si>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</si>
  <si>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</si>
  <si>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</si>
  <si>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</si>
  <si>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</si>
  <si>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</si>
  <si>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</si>
  <si>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</si>
  <si>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</si>
  <si>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</si>
  <si>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</si>
  <si>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</si>
  <si>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</si>
  <si>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</si>
  <si>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</si>
  <si>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</si>
  <si>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</si>
  <si>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</si>
  <si>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</si>
  <si>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</si>
  <si>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</si>
  <si>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</si>
  <si>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</si>
  <si>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</si>
  <si>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</si>
  <si>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</si>
  <si>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</si>
  <si>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</si>
  <si>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</si>
  <si>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</si>
  <si>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</si>
  <si>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</si>
  <si>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</si>
  <si>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</si>
  <si>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</si>
  <si>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</si>
  <si>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</si>
  <si>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</si>
  <si>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</si>
  <si>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</si>
  <si>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</si>
  <si>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</si>
  <si>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</si>
  <si>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</si>
  <si>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</si>
  <si>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</si>
  <si>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</si>
  <si>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</si>
  <si>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</si>
  <si>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</si>
  <si>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</si>
  <si>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</si>
  <si>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</si>
  <si>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</si>
  <si>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</si>
  <si>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</si>
  <si>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</si>
  <si>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</si>
  <si>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</si>
  <si>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</si>
  <si>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</si>
  <si>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</si>
  <si>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</si>
  <si>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</si>
  <si>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</si>
  <si>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</si>
  <si>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</si>
  <si>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</si>
  <si>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</si>
  <si>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</si>
  <si>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</si>
  <si>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</si>
  <si>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</si>
  <si>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</si>
  <si>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</si>
  <si>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</si>
  <si>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</si>
  <si>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</si>
  <si>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</si>
  <si>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</si>
  <si>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</si>
  <si>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</si>
  <si>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</si>
  <si>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</si>
  <si>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</si>
  <si>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</si>
  <si>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</si>
  <si>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</si>
  <si>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</si>
  <si>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</si>
  <si>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</si>
  <si>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</si>
  <si>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</si>
  <si>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</si>
  <si>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</si>
  <si>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</si>
  <si>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</si>
  <si>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</si>
  <si>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</si>
  <si>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</si>
  <si>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</si>
  <si>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</si>
  <si>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</si>
  <si>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</si>
  <si>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</si>
  <si>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</si>
  <si>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</si>
  <si>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</si>
  <si>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</si>
  <si>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</si>
  <si>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</si>
  <si>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</si>
  <si>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</si>
  <si>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</si>
  <si>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</si>
  <si>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</si>
  <si>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</si>
  <si>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</si>
  <si>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</si>
  <si>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</si>
  <si>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</si>
  <si>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</si>
  <si>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</si>
  <si>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</si>
  <si>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</si>
  <si>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</si>
  <si>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</si>
  <si>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</si>
  <si>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</si>
  <si>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</si>
  <si>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</si>
  <si>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</si>
  <si>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</si>
  <si>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</si>
  <si>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</si>
  <si>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</si>
  <si>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</si>
  <si>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</si>
  <si>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</si>
  <si>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</si>
  <si>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</si>
  <si>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</si>
  <si>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</si>
  <si>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</si>
  <si>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</si>
  <si>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</si>
  <si>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</si>
  <si>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</si>
  <si>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</si>
  <si>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</si>
  <si>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</si>
  <si>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</si>
  <si>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</si>
  <si>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</si>
  <si>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</si>
  <si>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</si>
  <si>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</si>
  <si>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</si>
  <si>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</si>
  <si>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</si>
  <si>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</si>
  <si>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</si>
  <si>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</si>
  <si>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</si>
  <si>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</si>
  <si>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</si>
  <si>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</si>
  <si>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</si>
  <si>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</si>
  <si>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</si>
  <si>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</si>
  <si>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</si>
  <si>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</si>
  <si>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</si>
  <si>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</si>
  <si>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</si>
  <si>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</si>
  <si>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</si>
  <si>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</si>
  <si>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</si>
  <si>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</si>
  <si>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</si>
  <si>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</si>
  <si>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</si>
  <si>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</si>
  <si>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</si>
  <si>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</si>
  <si>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</si>
  <si>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</si>
  <si>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</si>
  <si>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</si>
  <si>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</si>
  <si>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</si>
  <si>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</si>
  <si>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</si>
  <si>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</si>
  <si>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</si>
  <si>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</si>
  <si>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</si>
  <si>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</si>
  <si>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</si>
  <si>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</si>
  <si>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</si>
  <si>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</si>
  <si>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</si>
  <si>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</si>
  <si>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</si>
  <si>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</si>
  <si>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</si>
  <si>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</si>
  <si>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</si>
  <si>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</si>
  <si>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</si>
  <si>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</si>
  <si>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</si>
  <si>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</si>
  <si>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</si>
  <si>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</si>
  <si>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</si>
  <si>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</si>
  <si>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</si>
  <si>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</si>
  <si>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</si>
  <si>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</si>
  <si>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</si>
  <si>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</si>
  <si>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</si>
  <si>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</si>
  <si>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</si>
  <si>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</si>
  <si>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</si>
  <si>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</si>
  <si>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</si>
  <si>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</si>
  <si>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</si>
  <si>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</si>
  <si>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</si>
  <si>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</si>
  <si>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</si>
  <si>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</si>
  <si>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</si>
  <si>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</si>
  <si>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</si>
  <si>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</si>
  <si>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</si>
  <si>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</si>
  <si>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</si>
  <si>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</si>
  <si>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</si>
  <si>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</si>
  <si>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</si>
  <si>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</si>
  <si>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</si>
  <si>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</si>
  <si>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</si>
  <si>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</si>
  <si>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</si>
  <si>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</si>
  <si>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</si>
  <si>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</si>
  <si>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</si>
  <si>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</si>
  <si>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</si>
  <si>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</si>
  <si>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</si>
  <si>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</si>
  <si>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</si>
  <si>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</si>
  <si>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</si>
  <si>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</si>
  <si>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</si>
  <si>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</si>
  <si>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</si>
  <si>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</si>
  <si>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</si>
  <si>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</si>
  <si>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</si>
  <si>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</si>
  <si>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</si>
  <si>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</si>
  <si>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</si>
  <si>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</si>
  <si>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</si>
  <si>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</si>
  <si>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</si>
  <si>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</si>
  <si>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</si>
  <si>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</si>
  <si>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</si>
  <si>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</si>
  <si>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</si>
  <si>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</si>
  <si>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</si>
  <si>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</si>
  <si>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</si>
  <si>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</si>
  <si>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</si>
  <si>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</si>
  <si>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</si>
  <si>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</si>
  <si>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</si>
  <si>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</si>
  <si>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</si>
  <si>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</si>
  <si>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</si>
  <si>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</si>
  <si>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</si>
  <si>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</si>
  <si>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</si>
  <si>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</si>
  <si>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</si>
  <si>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</si>
  <si>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</si>
  <si>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</si>
  <si>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</si>
  <si>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</si>
  <si>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</si>
  <si>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</si>
  <si>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</si>
  <si>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</si>
  <si>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</si>
  <si>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</si>
  <si>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</si>
  <si>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</si>
  <si>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</si>
  <si>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</si>
  <si>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</si>
  <si>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</si>
  <si>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</si>
  <si>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</si>
  <si>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</si>
  <si>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</si>
  <si>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</si>
  <si>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</si>
  <si>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</si>
  <si>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</si>
  <si>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</si>
  <si>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</si>
  <si>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</si>
  <si>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</si>
  <si>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</si>
  <si>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</si>
  <si>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</si>
  <si>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</si>
  <si>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</si>
  <si>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</si>
  <si>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</si>
  <si>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</si>
  <si>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</si>
  <si>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</si>
  <si>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</si>
  <si>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</si>
  <si>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</si>
  <si>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</si>
  <si>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</si>
  <si>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</si>
  <si>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</si>
  <si>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</si>
  <si>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</si>
  <si>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</si>
  <si>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</si>
  <si>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</si>
  <si>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</si>
  <si>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</si>
  <si>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</si>
  <si>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</si>
  <si>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</si>
  <si>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</si>
  <si>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</si>
  <si>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</si>
  <si>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</si>
  <si>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</si>
  <si>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</si>
  <si>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</si>
  <si>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</si>
  <si>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</si>
  <si>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</si>
  <si>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</si>
  <si>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</si>
  <si>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</si>
  <si>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</si>
  <si>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</si>
  <si>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</si>
  <si>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</si>
  <si>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</si>
  <si>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</si>
  <si>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</si>
  <si>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</si>
  <si>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</si>
  <si>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</si>
  <si>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</si>
  <si>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</si>
  <si>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</si>
  <si>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</si>
  <si>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</si>
  <si>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</si>
  <si>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</si>
  <si>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</si>
  <si>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</si>
  <si>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</si>
  <si>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</si>
  <si>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</si>
  <si>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</si>
  <si>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</si>
  <si>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</si>
  <si>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</si>
  <si>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</si>
  <si>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</si>
  <si>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</si>
  <si>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</si>
  <si>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</si>
  <si>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</si>
  <si>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</si>
  <si>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</si>
  <si>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</si>
  <si>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</si>
  <si>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</si>
  <si>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</si>
  <si>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</si>
  <si>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</si>
  <si>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</si>
  <si>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</si>
  <si>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</si>
  <si>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</si>
  <si>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</si>
  <si>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</si>
  <si>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</si>
  <si>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</si>
  <si>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</si>
  <si>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</si>
  <si>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</si>
  <si>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</si>
  <si>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</si>
  <si>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</si>
  <si>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</si>
  <si>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</si>
  <si>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</si>
  <si>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</si>
  <si>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</si>
  <si>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</si>
  <si>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</si>
  <si>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</si>
  <si>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</si>
  <si>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</si>
  <si>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</si>
  <si>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</si>
  <si>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</si>
  <si>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</si>
  <si>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</si>
  <si>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</si>
  <si>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</si>
  <si>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</si>
  <si>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</si>
  <si>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</si>
  <si>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</si>
  <si>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</si>
  <si>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</si>
  <si>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</si>
  <si>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</si>
  <si>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</si>
  <si>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</si>
  <si>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</si>
  <si>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</si>
  <si>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</si>
  <si>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</si>
  <si>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</si>
  <si>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</si>
  <si>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</si>
  <si>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</si>
  <si>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</si>
  <si>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</si>
  <si>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</si>
  <si>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</si>
  <si>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</si>
  <si>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</si>
  <si>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</si>
  <si>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</si>
  <si>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</si>
  <si>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</si>
  <si>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</si>
  <si>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</si>
  <si>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</si>
  <si>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</si>
  <si>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</si>
  <si>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</si>
  <si>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</si>
  <si>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</si>
  <si>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</si>
  <si>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</si>
  <si>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</si>
  <si>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</si>
  <si>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</si>
  <si>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</si>
  <si>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</si>
  <si>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</si>
  <si>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</si>
  <si>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</si>
  <si>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</si>
  <si>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</si>
  <si>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</si>
  <si>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</si>
  <si>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</si>
  <si>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</si>
  <si>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</si>
  <si>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</si>
  <si>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</si>
  <si>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</si>
  <si>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</si>
  <si>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</si>
  <si>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</si>
  <si>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</si>
  <si>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</si>
  <si>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</si>
  <si>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</si>
  <si>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</si>
  <si>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</si>
  <si>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</si>
  <si>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</si>
  <si>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</si>
  <si>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</si>
  <si>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</si>
  <si>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</si>
  <si>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</si>
  <si>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</si>
  <si>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</si>
  <si>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</si>
  <si>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</si>
  <si>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</si>
  <si>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</si>
  <si>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</si>
  <si>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</si>
  <si>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</si>
  <si>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</si>
  <si>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</si>
  <si>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</si>
  <si>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</si>
  <si>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</si>
  <si>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</si>
  <si>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</si>
  <si>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</si>
  <si>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</si>
  <si>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</si>
  <si>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</si>
  <si>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</si>
  <si>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</si>
  <si>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</si>
  <si>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</si>
  <si>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</si>
  <si>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</si>
  <si>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</si>
  <si>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</si>
  <si>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</si>
  <si>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</si>
  <si>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</si>
  <si>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</si>
  <si>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</si>
  <si>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</si>
  <si>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</si>
  <si>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</si>
  <si>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</si>
  <si>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</si>
  <si>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</si>
  <si>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</si>
  <si>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</si>
  <si>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</si>
  <si>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</si>
  <si>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</si>
  <si>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</si>
  <si>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</si>
  <si>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</si>
  <si>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</si>
  <si>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</si>
  <si>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</si>
  <si>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</si>
  <si>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</si>
  <si>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</si>
  <si>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</si>
  <si>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</si>
  <si>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</si>
  <si>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</si>
  <si>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</si>
  <si>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</si>
  <si>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</si>
  <si>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</si>
  <si>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</si>
  <si>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</si>
  <si>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</si>
  <si>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</si>
  <si>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</si>
  <si>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</si>
  <si>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</si>
  <si>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</si>
  <si>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</si>
  <si>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</si>
  <si>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</si>
  <si>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</si>
  <si>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</si>
  <si>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</si>
  <si>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</si>
  <si>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</si>
  <si>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</si>
  <si>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</si>
  <si>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</si>
  <si>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</si>
  <si>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</si>
  <si>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</si>
  <si>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</si>
  <si>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</si>
  <si>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</si>
  <si>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</si>
  <si>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</si>
  <si>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</si>
  <si>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</si>
  <si>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</si>
  <si>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</si>
  <si>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</si>
  <si>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</si>
  <si>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</si>
  <si>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</si>
  <si>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</si>
  <si>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</si>
  <si>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</si>
  <si>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</si>
  <si>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</si>
  <si>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</si>
  <si>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</si>
  <si>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</si>
  <si>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</si>
  <si>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</si>
  <si>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</si>
  <si>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</si>
  <si>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</si>
  <si>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</si>
  <si>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</si>
  <si>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</si>
  <si>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</si>
  <si>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</si>
  <si>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</si>
  <si>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</si>
  <si>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</si>
  <si>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</si>
  <si>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</si>
  <si>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</si>
  <si>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</si>
  <si>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</si>
  <si>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</si>
  <si>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</si>
  <si>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</si>
  <si>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</si>
  <si>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</si>
  <si>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</si>
  <si>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</si>
  <si>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</si>
  <si>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</si>
  <si>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</si>
  <si>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</si>
  <si>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</si>
  <si>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</si>
  <si>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</si>
  <si>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</si>
  <si>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</si>
  <si>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</si>
  <si>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</si>
  <si>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</si>
  <si>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</si>
  <si>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</si>
  <si>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</si>
  <si>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</si>
  <si>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</si>
  <si>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</si>
  <si>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</si>
  <si>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</si>
  <si>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</si>
  <si>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</si>
  <si>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</si>
  <si>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</si>
  <si>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</si>
  <si>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</si>
  <si>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</si>
  <si>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</si>
  <si>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</si>
  <si>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</si>
  <si>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</si>
  <si>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</si>
  <si>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</si>
  <si>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</si>
  <si>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</si>
  <si>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</si>
  <si>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</si>
  <si>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</si>
  <si>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</si>
  <si>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</si>
  <si>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</si>
  <si>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</si>
  <si>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</si>
  <si>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</si>
  <si>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</si>
  <si>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</si>
  <si>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</si>
  <si>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</si>
  <si>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</si>
  <si>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</si>
  <si>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</si>
  <si>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</si>
  <si>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</si>
  <si>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</si>
  <si>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</si>
  <si>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</si>
  <si>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</si>
  <si>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</si>
  <si>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</si>
  <si>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</si>
  <si>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</si>
  <si>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</si>
  <si>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</si>
  <si>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</si>
  <si>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</si>
  <si>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</si>
  <si>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</si>
  <si>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</si>
  <si>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</si>
  <si>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</si>
  <si>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</si>
  <si>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</si>
  <si>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</si>
  <si>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</si>
  <si>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</si>
  <si>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</si>
  <si>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</si>
  <si>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</si>
  <si>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</si>
  <si>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</si>
  <si>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</si>
  <si>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</si>
  <si>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</si>
  <si>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</si>
  <si>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</si>
  <si>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</si>
  <si>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</si>
  <si>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</si>
  <si>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</si>
  <si>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</si>
  <si>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</si>
  <si>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</si>
  <si>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</si>
  <si>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</si>
  <si>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</si>
  <si>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</si>
  <si>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</si>
  <si>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</si>
  <si>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</si>
  <si>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</si>
  <si>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</si>
  <si>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</si>
  <si>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</si>
  <si>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</si>
  <si>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</si>
  <si>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</si>
  <si>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</si>
  <si>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</si>
  <si>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</si>
  <si>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</si>
  <si>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</si>
  <si>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</si>
  <si>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</si>
  <si>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</si>
  <si>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</si>
  <si>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</si>
  <si>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</si>
  <si>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</si>
  <si>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</si>
  <si>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</si>
  <si>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</si>
  <si>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</si>
  <si>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</si>
  <si>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</si>
  <si>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</si>
  <si>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</si>
  <si>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</si>
  <si>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</si>
  <si>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</si>
  <si>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</si>
  <si>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</si>
  <si>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</si>
  <si>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</si>
  <si>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</si>
  <si>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</si>
  <si>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</si>
  <si>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</si>
  <si>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</si>
  <si>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</si>
  <si>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</si>
  <si>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</si>
  <si>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</si>
  <si>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</si>
  <si>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</si>
  <si>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</si>
  <si>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</si>
  <si>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</si>
  <si>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</si>
  <si>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</si>
  <si>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</si>
  <si>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</si>
  <si>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</si>
  <si>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</si>
  <si>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</si>
  <si>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</si>
  <si>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</si>
  <si>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</si>
  <si>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</si>
  <si>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</si>
  <si>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</si>
  <si>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</si>
  <si>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</si>
  <si>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</si>
  <si>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</si>
  <si>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</si>
  <si>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</si>
  <si>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</si>
  <si>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</si>
  <si>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</si>
  <si>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</si>
  <si>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</si>
  <si>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</si>
  <si>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</si>
  <si>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</si>
  <si>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</si>
  <si>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</si>
  <si>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</si>
  <si>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</si>
  <si>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</si>
  <si>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</si>
  <si>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</si>
  <si>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</si>
  <si>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</si>
  <si>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</si>
  <si>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</si>
  <si>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</si>
  <si>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</si>
  <si>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</si>
  <si>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</si>
  <si>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</si>
  <si>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</si>
  <si>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</si>
  <si>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</si>
  <si>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</si>
  <si>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</si>
  <si>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</si>
  <si>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</si>
  <si>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</si>
  <si>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</si>
  <si>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</si>
  <si>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</si>
  <si>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</si>
  <si>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</si>
  <si>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</si>
  <si>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</si>
  <si>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</si>
  <si>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</si>
  <si>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</si>
  <si>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</si>
  <si>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</si>
  <si>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</si>
  <si>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</si>
  <si>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</si>
  <si>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</si>
  <si>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</si>
  <si>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</si>
  <si>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</si>
  <si>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</si>
  <si>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</si>
  <si>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</si>
  <si>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</si>
  <si>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</si>
  <si>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</si>
  <si>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</si>
  <si>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</si>
  <si>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</si>
  <si>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</si>
  <si>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</si>
  <si>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</si>
  <si>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</si>
  <si>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</si>
  <si>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</si>
  <si>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</si>
  <si>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</si>
  <si>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</si>
  <si>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</si>
  <si>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</si>
  <si>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</si>
  <si>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</si>
  <si>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</si>
  <si>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</si>
  <si>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</si>
  <si>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</si>
  <si>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</si>
  <si>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</si>
  <si>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</si>
  <si>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</si>
  <si>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</si>
  <si>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</si>
  <si>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</si>
  <si>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</si>
  <si>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</si>
  <si>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</si>
  <si>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</si>
  <si>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</si>
  <si>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</si>
  <si>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</si>
  <si>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</si>
  <si>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</si>
  <si>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</si>
  <si>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</si>
  <si>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</si>
  <si>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</si>
  <si>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</si>
  <si>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</si>
  <si>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</si>
  <si>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</si>
  <si>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</si>
  <si>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</si>
  <si>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</si>
  <si>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</si>
  <si>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</si>
  <si>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</si>
  <si>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</si>
  <si>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</si>
  <si>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</si>
  <si>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</si>
  <si>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</si>
  <si>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</si>
  <si>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</si>
  <si>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</si>
  <si>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</si>
  <si>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</si>
  <si>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</si>
  <si>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</si>
  <si>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</si>
  <si>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</si>
  <si>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</si>
  <si>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</si>
  <si>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</si>
  <si>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</si>
  <si>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</si>
  <si>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</si>
  <si>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</si>
  <si>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</si>
  <si>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</si>
  <si>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</si>
  <si>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</si>
  <si>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</si>
  <si>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</si>
  <si>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</si>
  <si>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</si>
  <si>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</si>
  <si>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</si>
  <si>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</si>
  <si>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</si>
  <si>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</si>
  <si>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</si>
  <si>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</si>
  <si>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</si>
  <si>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</si>
  <si>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</si>
  <si>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</si>
  <si>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</si>
  <si>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</si>
  <si>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</si>
  <si>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</si>
  <si>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</si>
  <si>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</si>
  <si>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</si>
  <si>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</si>
  <si>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</si>
  <si>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</si>
  <si>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</si>
  <si>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</si>
  <si>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</si>
  <si>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</si>
  <si>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</si>
  <si>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</si>
  <si>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</si>
  <si>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</si>
  <si>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</si>
  <si>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</si>
  <si>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</si>
  <si>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</si>
  <si>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</si>
  <si>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</si>
  <si>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</si>
  <si>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</si>
  <si>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</si>
  <si>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</si>
  <si>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</si>
  <si>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</si>
  <si>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</si>
  <si>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</si>
  <si>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</si>
  <si>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</si>
  <si>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</si>
  <si>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</si>
  <si>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</si>
  <si>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</si>
  <si>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</si>
  <si>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</si>
  <si>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</si>
  <si>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</si>
  <si>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</si>
  <si>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</si>
  <si>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</si>
  <si>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</si>
  <si>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</si>
  <si>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</si>
  <si>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</si>
  <si>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</si>
  <si>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</si>
  <si>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</si>
  <si>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</si>
  <si>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</si>
  <si>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</si>
  <si>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</si>
  <si>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</si>
  <si>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</si>
  <si>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</si>
  <si>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</si>
  <si>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</si>
  <si>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</si>
  <si>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</si>
  <si>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</si>
  <si>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</si>
  <si>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</si>
  <si>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</si>
  <si>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</si>
  <si>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</si>
  <si>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</si>
  <si>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</si>
  <si>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</si>
  <si>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</si>
  <si>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</si>
  <si>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</si>
  <si>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</si>
  <si>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</si>
  <si>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</si>
  <si>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</si>
  <si>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</si>
  <si>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</si>
  <si>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</si>
  <si>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</si>
  <si>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</si>
  <si>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</si>
  <si>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</si>
  <si>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</si>
  <si>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</si>
  <si>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</si>
  <si>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</si>
  <si>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</si>
  <si>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</si>
  <si>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</si>
  <si>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</si>
  <si>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</si>
  <si>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</si>
  <si>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</si>
  <si>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</si>
  <si>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</si>
  <si>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</si>
  <si>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</si>
  <si>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</si>
  <si>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</si>
  <si>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</si>
  <si>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</si>
  <si>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</si>
  <si>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</si>
  <si>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</si>
  <si>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</si>
  <si>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</si>
  <si>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</si>
  <si>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</si>
  <si>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</si>
  <si>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</si>
  <si>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</si>
  <si>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</si>
  <si>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</si>
  <si>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</si>
  <si>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</si>
  <si>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</si>
  <si>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</si>
  <si>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</si>
  <si>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</si>
  <si>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</si>
  <si>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</si>
  <si>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</si>
  <si>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</si>
  <si>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</si>
  <si>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</si>
  <si>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</si>
  <si>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</si>
  <si>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</si>
  <si>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</si>
  <si>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</si>
  <si>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</si>
  <si>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</si>
  <si>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</si>
  <si>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</si>
  <si>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</si>
  <si>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</si>
  <si>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</si>
  <si>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</si>
  <si>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</si>
  <si>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</si>
  <si>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</si>
  <si>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</si>
  <si>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</si>
  <si>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</si>
  <si>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</si>
  <si>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</si>
  <si>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</si>
  <si>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</si>
  <si>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</si>
  <si>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</si>
  <si>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</si>
  <si>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</si>
  <si>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</si>
  <si>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</si>
  <si>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</si>
  <si>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</si>
  <si>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</si>
  <si>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</si>
  <si>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</si>
  <si>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</si>
  <si>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</si>
  <si>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</si>
  <si>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</si>
  <si>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</si>
  <si>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</si>
  <si>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</si>
  <si>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</si>
  <si>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</si>
  <si>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</si>
  <si>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</si>
  <si>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</si>
  <si>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</si>
  <si>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</si>
  <si>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</si>
  <si>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</si>
  <si>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</si>
  <si>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</si>
  <si>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</si>
  <si>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</si>
  <si>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</si>
  <si>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</si>
  <si>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</si>
  <si>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</si>
  <si>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</si>
  <si>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</si>
  <si>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</si>
  <si>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</si>
  <si>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</si>
  <si>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</si>
  <si>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</si>
  <si>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</si>
  <si>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</si>
  <si>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</si>
  <si>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</si>
  <si>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</si>
  <si>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</si>
  <si>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</si>
  <si>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</si>
  <si>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</si>
  <si>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</si>
  <si>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</si>
  <si>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</si>
  <si>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</si>
  <si>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</si>
  <si>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</si>
  <si>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</si>
  <si>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</si>
  <si>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</si>
  <si>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</si>
  <si>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</si>
  <si>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</si>
  <si>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</si>
  <si>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</si>
  <si>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</si>
  <si>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</si>
  <si>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</si>
  <si>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</si>
  <si>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</si>
  <si>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</si>
  <si>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</si>
  <si>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</si>
  <si>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</si>
  <si>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</si>
  <si>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</si>
  <si>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</si>
  <si>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</si>
  <si>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</si>
  <si>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</si>
  <si>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</si>
  <si>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</si>
  <si>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</si>
  <si>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</si>
  <si>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</si>
  <si>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</si>
  <si>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</si>
  <si>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</si>
  <si>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</si>
  <si>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</si>
  <si>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</si>
  <si>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</si>
  <si>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</si>
  <si>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</si>
  <si>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</si>
  <si>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</si>
  <si>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</si>
  <si>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</si>
  <si>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</si>
  <si>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</si>
  <si>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</si>
  <si>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</si>
  <si>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</si>
  <si>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</si>
  <si>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</si>
  <si>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</si>
  <si>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</si>
  <si>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</si>
  <si>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</si>
  <si>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</si>
  <si>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</si>
  <si>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</si>
  <si>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</si>
  <si>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</si>
  <si>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</si>
  <si>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</si>
  <si>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</si>
  <si>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</si>
  <si>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</si>
  <si>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</si>
  <si>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</si>
  <si>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</si>
  <si>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</si>
  <si>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</si>
  <si>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</si>
  <si>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</si>
  <si>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</si>
  <si>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</si>
  <si>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</si>
  <si>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</si>
  <si>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</si>
  <si>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</si>
  <si>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</si>
  <si>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</si>
  <si>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</si>
  <si>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</si>
  <si>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</si>
  <si>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</si>
  <si>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</si>
  <si>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</si>
  <si>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</si>
  <si>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</si>
  <si>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</si>
  <si>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</si>
  <si>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</si>
  <si>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</si>
  <si>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</si>
  <si>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</si>
  <si>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</si>
  <si>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</si>
  <si>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</si>
  <si>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</si>
  <si>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</si>
  <si>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</si>
  <si>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</si>
  <si>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</si>
  <si>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</si>
  <si>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</si>
  <si>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</si>
  <si>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</si>
  <si>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</si>
  <si>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</si>
  <si>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</si>
  <si>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</si>
  <si>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</si>
  <si>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</si>
  <si>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</si>
  <si>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</si>
  <si>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</si>
  <si>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</si>
  <si>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</si>
  <si>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</si>
  <si>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</si>
  <si>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</si>
  <si>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</si>
  <si>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</si>
  <si>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</si>
  <si>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</si>
  <si>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</si>
  <si>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</si>
  <si>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</si>
  <si>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</si>
  <si>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</si>
  <si>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</si>
  <si>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</si>
  <si>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</si>
  <si>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</si>
  <si>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</si>
  <si>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</si>
  <si>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</si>
  <si>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</si>
  <si>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</si>
  <si>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</si>
  <si>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</si>
  <si>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</si>
  <si>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</si>
  <si>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</si>
  <si>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</si>
  <si>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</si>
  <si>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</si>
  <si>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</si>
  <si>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</si>
  <si>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</si>
  <si>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</si>
  <si>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</si>
  <si>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</si>
  <si>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</si>
  <si>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</si>
  <si>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</si>
  <si>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</si>
  <si>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</si>
  <si>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</si>
  <si>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</si>
  <si>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</si>
  <si>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</si>
  <si>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</si>
  <si>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</si>
  <si>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</si>
  <si>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</si>
  <si>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</si>
  <si>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</si>
  <si>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</si>
  <si>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</si>
  <si>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</si>
  <si>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</si>
  <si>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</si>
  <si>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</si>
  <si>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</si>
  <si>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</si>
  <si>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</si>
  <si>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</si>
  <si>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</si>
  <si>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</si>
  <si>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</si>
  <si>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</si>
  <si>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</si>
  <si>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</si>
  <si>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</si>
  <si>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</si>
  <si>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</si>
  <si>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</si>
  <si>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</si>
  <si>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</si>
  <si>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</si>
  <si>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</si>
  <si>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</si>
  <si>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</si>
  <si>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</si>
  <si>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</si>
  <si>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</si>
  <si>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</si>
  <si>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</si>
  <si>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</si>
  <si>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</si>
  <si>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</si>
  <si>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</si>
  <si>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</si>
  <si>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</si>
  <si>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</si>
  <si>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</si>
  <si>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</si>
  <si>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</si>
  <si>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</si>
  <si>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</si>
  <si>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</si>
  <si>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</si>
  <si>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</si>
  <si>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</si>
  <si>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</si>
  <si>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</si>
  <si>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</si>
  <si>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</si>
  <si>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</si>
  <si>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</si>
  <si>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</si>
  <si>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</si>
  <si>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</si>
  <si>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</si>
  <si>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</si>
  <si>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</si>
  <si>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</si>
  <si>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</si>
  <si>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</si>
  <si>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</si>
  <si>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</si>
  <si>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</si>
  <si>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</si>
  <si>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</si>
  <si>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</si>
  <si>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</si>
  <si>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</si>
  <si>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</si>
  <si>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</si>
  <si>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</si>
  <si>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</si>
  <si>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</si>
  <si>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</si>
  <si>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</si>
  <si>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</si>
  <si>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</si>
  <si>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</si>
  <si>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</si>
  <si>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</si>
  <si>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</si>
  <si>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</si>
  <si>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</si>
  <si>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</si>
  <si>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</si>
  <si>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</si>
  <si>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</si>
  <si>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</si>
  <si>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</si>
  <si>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</si>
  <si>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</si>
  <si>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</si>
  <si>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</si>
  <si>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</si>
  <si>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</si>
  <si>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</si>
  <si>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</si>
  <si>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</si>
  <si>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</si>
  <si>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</si>
  <si>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</si>
  <si>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</si>
  <si>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</si>
  <si>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</si>
  <si>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</si>
  <si>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</si>
  <si>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</si>
  <si>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</si>
  <si>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</si>
  <si>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</si>
  <si>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</si>
  <si>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</si>
  <si>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</si>
  <si>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</si>
  <si>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</si>
  <si>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</si>
  <si>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</si>
  <si>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</si>
  <si>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</si>
  <si>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</si>
  <si>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</si>
  <si>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</si>
  <si>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</si>
  <si>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</si>
  <si>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</si>
  <si>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</si>
  <si>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</si>
  <si>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</si>
  <si>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</si>
  <si>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</si>
  <si>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</si>
  <si>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</si>
  <si>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</si>
  <si>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</si>
  <si>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</si>
  <si>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</si>
  <si>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</si>
  <si>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</si>
  <si>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</si>
  <si>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</si>
  <si>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</si>
  <si>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</si>
  <si>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</si>
  <si>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</si>
  <si>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</si>
  <si>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</si>
  <si>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</si>
  <si>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</si>
  <si>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</si>
  <si>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</si>
  <si>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</si>
  <si>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</si>
  <si>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</si>
  <si>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</si>
  <si>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</si>
  <si>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</si>
  <si>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</si>
  <si>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</si>
  <si>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</si>
  <si>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</si>
  <si>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</si>
  <si>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</si>
  <si>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</si>
  <si>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</si>
  <si>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</si>
  <si>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</si>
  <si>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</si>
  <si>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</si>
  <si>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</si>
  <si>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</si>
  <si>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</si>
  <si>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</si>
  <si>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</si>
  <si>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</si>
  <si>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</si>
  <si>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</si>
  <si>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</si>
  <si>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</si>
  <si>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</si>
  <si>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</si>
  <si>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</si>
  <si>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</si>
  <si>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</si>
  <si>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</si>
  <si>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</si>
  <si>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</si>
  <si>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</si>
  <si>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</si>
  <si>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</si>
  <si>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</si>
  <si>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</si>
  <si>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</si>
  <si>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</si>
  <si>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</si>
  <si>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</si>
  <si>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</si>
  <si>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</si>
  <si>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</si>
  <si>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</si>
  <si>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</si>
  <si>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</si>
  <si>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</si>
  <si>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</si>
  <si>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</si>
  <si>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</si>
  <si>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</si>
  <si>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</si>
  <si>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</si>
  <si>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</si>
  <si>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</si>
  <si>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</si>
  <si>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</si>
  <si>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</si>
  <si>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</si>
  <si>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</si>
  <si>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</si>
  <si>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</si>
  <si>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</si>
  <si>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</si>
  <si>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</si>
  <si>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</si>
  <si>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</si>
  <si>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</si>
  <si>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</si>
  <si>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</si>
  <si>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</si>
  <si>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</si>
  <si>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</si>
  <si>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</si>
  <si>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</si>
  <si>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</si>
  <si>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</si>
  <si>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</si>
  <si>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</si>
  <si>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</si>
  <si>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</si>
  <si>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</si>
  <si>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</si>
  <si>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</si>
  <si>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</si>
  <si>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</si>
  <si>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</si>
  <si>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</si>
  <si>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</si>
  <si>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</si>
  <si>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</si>
  <si>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</si>
  <si>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</si>
  <si>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</si>
  <si>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</si>
  <si>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</si>
  <si>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</si>
  <si>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</si>
  <si>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</si>
  <si>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</si>
  <si>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</si>
  <si>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</si>
  <si>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</si>
  <si>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</si>
  <si>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</si>
  <si>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</si>
  <si>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</si>
  <si>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</si>
  <si>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</si>
  <si>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</si>
  <si>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</si>
  <si>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</si>
  <si>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</si>
  <si>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</si>
  <si>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</si>
  <si>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</si>
  <si>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</si>
  <si>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</si>
  <si>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</si>
  <si>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</si>
  <si>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</si>
  <si>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</si>
  <si>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</si>
  <si>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</si>
  <si>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</si>
  <si>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</si>
  <si>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</si>
  <si>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</si>
  <si>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</si>
  <si>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</si>
  <si>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</si>
  <si>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</si>
  <si>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</si>
  <si>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</si>
  <si>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</si>
  <si>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</si>
  <si>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</si>
  <si>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</si>
  <si>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</si>
  <si>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</si>
  <si>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</si>
  <si>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</si>
  <si>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</si>
  <si>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</si>
  <si>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</si>
  <si>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</si>
  <si>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</si>
  <si>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</si>
  <si>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</si>
  <si>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</si>
  <si>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</si>
  <si>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</si>
  <si>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</si>
  <si>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</si>
  <si>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</si>
  <si>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</si>
  <si>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</si>
  <si>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</si>
  <si>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</si>
  <si>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</si>
  <si>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</si>
  <si>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</si>
  <si>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</si>
  <si>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</si>
  <si>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</si>
  <si>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</si>
  <si>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</si>
  <si>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</si>
  <si>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</si>
  <si>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</si>
  <si>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</si>
  <si>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</si>
  <si>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</si>
  <si>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</si>
  <si>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</si>
  <si>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</si>
  <si>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</si>
  <si>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</si>
  <si>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</si>
  <si>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</si>
  <si>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</si>
  <si>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</si>
  <si>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</si>
  <si>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</si>
  <si>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</si>
  <si>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</si>
  <si>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</si>
  <si>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</si>
  <si>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</si>
  <si>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</si>
  <si>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</si>
  <si>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</si>
  <si>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</si>
  <si>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</si>
  <si>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</si>
  <si>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</si>
  <si>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</si>
  <si>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</si>
  <si>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</si>
  <si>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</si>
  <si>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</si>
  <si>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</si>
  <si>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</si>
  <si>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</si>
  <si>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</si>
  <si>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</si>
  <si>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</si>
  <si>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</si>
  <si>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</si>
  <si>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</si>
  <si>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</si>
  <si>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</si>
  <si>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</si>
  <si>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</si>
  <si>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</si>
  <si>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</si>
  <si>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</si>
  <si>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</si>
  <si>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</si>
  <si>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</si>
  <si>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</si>
  <si>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</si>
  <si>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</si>
  <si>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</si>
  <si>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</si>
  <si>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</si>
  <si>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</si>
  <si>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</si>
  <si>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</si>
  <si>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</si>
  <si>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</si>
  <si>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</si>
  <si>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</si>
  <si>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</si>
  <si>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</si>
  <si>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</si>
  <si>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</si>
  <si>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</si>
  <si>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</si>
  <si>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</si>
  <si>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</si>
  <si>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</si>
  <si>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</si>
  <si>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</si>
  <si>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</si>
  <si>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</si>
  <si>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</si>
  <si>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</si>
  <si>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</si>
  <si>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</si>
  <si>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</si>
  <si>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</si>
  <si>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</si>
  <si>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</si>
  <si>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</si>
  <si>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</si>
  <si>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</si>
  <si>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</si>
  <si>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</si>
  <si>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</si>
  <si>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</si>
  <si>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</si>
  <si>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</si>
  <si>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</si>
  <si>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</si>
  <si>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</si>
  <si>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</si>
  <si>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</si>
  <si>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</si>
  <si>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</si>
  <si>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</si>
  <si>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</si>
  <si>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</si>
  <si>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</si>
  <si>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</si>
  <si>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</si>
  <si>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</si>
  <si>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</si>
  <si>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</si>
  <si>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</si>
  <si>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</si>
  <si>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</si>
  <si>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</si>
  <si>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</si>
  <si>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</si>
  <si>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</si>
  <si>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</si>
  <si>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</si>
  <si>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</si>
  <si>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</si>
  <si>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</si>
  <si>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</si>
  <si>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</si>
  <si>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</si>
  <si>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</si>
  <si>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</si>
  <si>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</si>
  <si>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</si>
  <si>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</si>
  <si>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</si>
  <si>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</si>
  <si>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</si>
  <si>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</si>
  <si>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</si>
  <si>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</si>
  <si>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</si>
  <si>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</si>
  <si>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</si>
  <si>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</si>
  <si>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</si>
  <si>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</si>
  <si>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</si>
  <si>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</si>
  <si>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</si>
  <si>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</si>
  <si>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</si>
  <si>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</si>
  <si>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</si>
  <si>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</si>
  <si>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</si>
  <si>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</si>
  <si>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</si>
  <si>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</si>
  <si>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</si>
  <si>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</si>
  <si>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</si>
  <si>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</si>
  <si>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</si>
  <si>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</si>
  <si>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</si>
  <si>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</si>
  <si>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</si>
  <si>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</si>
  <si>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</si>
  <si>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</si>
  <si>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</si>
  <si>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</si>
  <si>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</si>
  <si>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</si>
  <si>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</si>
  <si>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</si>
  <si>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</si>
  <si>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</si>
  <si>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</si>
  <si>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</si>
  <si>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</si>
  <si>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</si>
  <si>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</si>
  <si>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</si>
  <si>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</si>
  <si>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</si>
  <si>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</si>
  <si>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</si>
  <si>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</si>
  <si>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</si>
  <si>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</si>
  <si>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</si>
  <si>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</si>
  <si>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</si>
  <si>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</si>
  <si>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</si>
  <si>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</si>
  <si>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</si>
  <si>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</si>
  <si>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</si>
  <si>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</si>
  <si>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</si>
  <si>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</si>
  <si>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</si>
  <si>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</si>
  <si>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</si>
  <si>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</si>
  <si>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</si>
  <si>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</si>
  <si>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</si>
  <si>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</si>
  <si>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</si>
  <si>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</si>
  <si>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</si>
  <si>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</si>
  <si>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</si>
  <si>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</si>
  <si>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</si>
  <si>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</si>
  <si>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</si>
  <si>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</si>
  <si>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</si>
  <si>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</si>
  <si>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</si>
  <si>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</si>
  <si>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</si>
  <si>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</si>
  <si>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</si>
  <si>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</si>
  <si>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</si>
  <si>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</si>
  <si>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</si>
  <si>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</si>
  <si>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</si>
  <si>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</si>
  <si>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</si>
  <si>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</si>
  <si>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</si>
  <si>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</si>
  <si>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</si>
  <si>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</si>
  <si>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</si>
  <si>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</si>
  <si>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</si>
  <si>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</si>
  <si>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</si>
  <si>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</si>
  <si>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</si>
  <si>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</si>
  <si>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</si>
  <si>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</si>
  <si>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</si>
  <si>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</si>
  <si>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</si>
  <si>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</si>
  <si>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</si>
  <si>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</si>
  <si>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</si>
  <si>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</si>
  <si>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</si>
  <si>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</si>
  <si>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</si>
  <si>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</si>
  <si>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</si>
  <si>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</si>
  <si>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</si>
  <si>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</si>
  <si>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</si>
  <si>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</si>
  <si>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</si>
  <si>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</si>
  <si>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</si>
  <si>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</si>
  <si>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</si>
  <si>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</si>
  <si>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</si>
  <si>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</si>
  <si>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</si>
  <si>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</si>
  <si>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</si>
  <si>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</si>
  <si>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</si>
  <si>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</si>
  <si>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</si>
  <si>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</si>
  <si>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</si>
  <si>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</si>
  <si>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</si>
  <si>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</si>
  <si>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</si>
  <si>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</si>
  <si>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</si>
  <si>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</si>
  <si>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</si>
  <si>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</si>
  <si>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</si>
  <si>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</si>
  <si>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</si>
  <si>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</si>
  <si>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</si>
  <si>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</si>
  <si>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</si>
  <si>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</si>
  <si>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</si>
  <si>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</si>
  <si>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</si>
  <si>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</si>
  <si>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</si>
  <si>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</si>
  <si>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</si>
  <si>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</si>
  <si>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</si>
  <si>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</si>
  <si>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</si>
  <si>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</si>
  <si>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</si>
  <si>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</si>
  <si>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</si>
  <si>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</si>
  <si>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</si>
  <si>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</si>
  <si>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</si>
  <si>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</si>
  <si>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</si>
  <si>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</si>
  <si>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</si>
  <si>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</si>
  <si>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</si>
  <si>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</si>
  <si>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</si>
  <si>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</si>
  <si>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</si>
  <si>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</si>
  <si>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</si>
  <si>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</si>
  <si>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</si>
  <si>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</si>
  <si>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</si>
  <si>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</si>
  <si>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</si>
  <si>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</si>
  <si>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</si>
  <si>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</si>
  <si>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</si>
  <si>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</si>
  <si>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</si>
  <si>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</si>
  <si>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</si>
  <si>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</si>
  <si>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</si>
  <si>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</si>
  <si>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</si>
  <si>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</si>
  <si>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</si>
  <si>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</si>
  <si>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</si>
  <si>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</si>
  <si>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</si>
  <si>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</si>
  <si>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</si>
  <si>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</si>
  <si>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</si>
  <si>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</si>
  <si>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</si>
  <si>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</si>
  <si>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</si>
  <si>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</si>
  <si>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</si>
  <si>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</si>
  <si>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</si>
  <si>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</si>
  <si>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</si>
  <si>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</si>
  <si>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</si>
  <si>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</si>
  <si>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</si>
  <si>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</si>
  <si>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</si>
  <si>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</si>
  <si>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</si>
  <si>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</si>
  <si>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</si>
  <si>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</si>
  <si>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</si>
  <si>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</si>
  <si>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</si>
  <si>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</si>
  <si>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</si>
  <si>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</si>
  <si>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</si>
  <si>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</si>
  <si>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</si>
  <si>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</si>
  <si>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</si>
  <si>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</si>
  <si>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</si>
  <si>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</si>
  <si>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</si>
  <si>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</si>
  <si>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</si>
  <si>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</si>
  <si>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</si>
  <si>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</si>
  <si>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</si>
  <si>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</si>
  <si>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</si>
  <si>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</si>
  <si>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</si>
  <si>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</si>
  <si>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</si>
  <si>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</si>
  <si>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</si>
  <si>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</si>
  <si>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</si>
  <si>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</si>
  <si>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</si>
  <si>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</si>
  <si>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</si>
  <si>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</si>
  <si>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</si>
  <si>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</si>
  <si>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</si>
  <si>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</si>
  <si>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</si>
  <si>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</si>
  <si>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</si>
  <si>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</si>
  <si>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</si>
  <si>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</si>
  <si>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</si>
  <si>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</si>
  <si>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</si>
  <si>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</si>
  <si>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</si>
  <si>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</si>
  <si>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</si>
  <si>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</si>
  <si>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</si>
  <si>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</si>
  <si>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</si>
  <si>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</si>
  <si>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</si>
  <si>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</si>
  <si>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</si>
  <si>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</si>
  <si>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</si>
  <si>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</si>
  <si>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</si>
  <si>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</si>
  <si>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</si>
  <si>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</si>
  <si>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</si>
  <si>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</si>
  <si>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</si>
  <si>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</si>
  <si>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</si>
  <si>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</si>
  <si>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</si>
  <si>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</si>
  <si>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</si>
  <si>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</si>
  <si>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</si>
  <si>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</si>
  <si>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</si>
  <si>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</si>
  <si>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</si>
  <si>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</si>
  <si>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</si>
  <si>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</si>
  <si>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</si>
  <si>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</si>
  <si>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</si>
  <si>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</si>
  <si>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</si>
  <si>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</si>
  <si>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</si>
  <si>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</si>
  <si>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</si>
  <si>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</si>
  <si>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</si>
  <si>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</si>
  <si>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</si>
  <si>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</si>
  <si>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</si>
  <si>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</si>
  <si>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</si>
  <si>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</si>
  <si>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</si>
  <si>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</si>
  <si>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</si>
  <si>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</si>
  <si>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</si>
  <si>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</si>
  <si>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</si>
  <si>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</si>
  <si>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</si>
  <si>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</si>
  <si>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</si>
  <si>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</si>
  <si>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</si>
  <si>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</si>
  <si>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</si>
  <si>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</si>
  <si>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</si>
  <si>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</si>
  <si>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</si>
  <si>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</si>
  <si>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</si>
  <si>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</si>
  <si>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</si>
  <si>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</si>
  <si>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</si>
  <si>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</si>
  <si>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</si>
  <si>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</si>
  <si>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</si>
  <si>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</si>
  <si>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</si>
  <si>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</si>
  <si>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</si>
  <si>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</si>
  <si>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</si>
  <si>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</si>
  <si>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</si>
  <si>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</si>
  <si>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</si>
  <si>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</si>
  <si>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</si>
  <si>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</si>
  <si>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</si>
  <si>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</si>
  <si>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</si>
  <si>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</si>
  <si>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</si>
  <si>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</si>
  <si>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</si>
  <si>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</si>
  <si>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</si>
  <si>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</si>
  <si>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</si>
  <si>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</si>
  <si>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</si>
  <si>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</si>
  <si>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</si>
  <si>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</si>
  <si>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</si>
  <si>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</si>
  <si>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</si>
  <si>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</si>
  <si>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</si>
  <si>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</si>
  <si>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</si>
  <si>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</si>
  <si>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</si>
  <si>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</si>
  <si>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</si>
  <si>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</si>
  <si>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</si>
  <si>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</si>
  <si>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</si>
  <si>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</si>
  <si>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</si>
  <si>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</si>
  <si>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</si>
  <si>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</si>
  <si>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</si>
  <si>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</si>
  <si>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</si>
  <si>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</si>
  <si>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</si>
  <si>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</si>
  <si>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</si>
  <si>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</si>
  <si>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</si>
  <si>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</si>
  <si>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</si>
  <si>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</si>
  <si>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</si>
  <si>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</si>
  <si>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</si>
  <si>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</si>
  <si>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</si>
  <si>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</si>
  <si>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</si>
  <si>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</si>
  <si>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</si>
  <si>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</si>
  <si>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</si>
  <si>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</si>
  <si>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</si>
  <si>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</si>
  <si>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</si>
  <si>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</si>
  <si>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</si>
  <si>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</si>
  <si>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</si>
  <si>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</si>
  <si>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</si>
  <si>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</si>
  <si>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</si>
  <si>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</si>
  <si>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</si>
  <si>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</si>
  <si>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</si>
  <si>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</si>
  <si>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</si>
  <si>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</si>
  <si>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</si>
  <si>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</si>
  <si>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</si>
  <si>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</si>
  <si>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</si>
  <si>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</si>
  <si>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</si>
  <si>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</si>
  <si>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</si>
  <si>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</si>
  <si>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</si>
  <si>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</si>
  <si>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</si>
  <si>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</si>
  <si>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</si>
  <si>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</si>
  <si>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</si>
  <si>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</si>
  <si>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</si>
  <si>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</si>
  <si>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</si>
  <si>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</si>
  <si>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</si>
  <si>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</si>
  <si>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</si>
  <si>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</si>
  <si>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</si>
  <si>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</si>
  <si>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</si>
  <si>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</si>
  <si>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</si>
  <si>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</si>
  <si>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</si>
  <si>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</si>
  <si>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</si>
  <si>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</si>
  <si>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</si>
  <si>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</si>
  <si>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</si>
  <si>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</si>
  <si>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</si>
  <si>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</si>
  <si>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</si>
  <si>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</si>
  <si>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</si>
  <si>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</si>
  <si>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</si>
  <si>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</si>
  <si>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</si>
  <si>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</si>
  <si>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</si>
  <si>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</si>
  <si>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</si>
  <si>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</si>
  <si>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</si>
  <si>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</si>
  <si>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</si>
  <si>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</si>
  <si>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</si>
  <si>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</si>
  <si>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</si>
  <si>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</si>
  <si>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</si>
  <si>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</si>
  <si>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</si>
  <si>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</si>
  <si>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</si>
  <si>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</si>
  <si>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</si>
  <si>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</si>
  <si>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</si>
  <si>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</si>
  <si>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</si>
  <si>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</si>
  <si>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</si>
  <si>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</si>
  <si>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</si>
  <si>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</si>
  <si>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</si>
  <si>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</si>
  <si>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</si>
  <si>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</si>
  <si>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</si>
  <si>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</si>
  <si>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</si>
  <si>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</si>
  <si>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</si>
  <si>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</si>
  <si>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</si>
  <si>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</si>
  <si>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</si>
  <si>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</si>
  <si>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</si>
  <si>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</si>
  <si>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</si>
  <si>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</si>
  <si>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</si>
  <si>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</si>
  <si>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</si>
  <si>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</si>
  <si>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</si>
  <si>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</si>
  <si>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</si>
  <si>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</si>
  <si>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</si>
  <si>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</si>
  <si>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</si>
  <si>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</si>
  <si>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</si>
  <si>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</si>
  <si>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</si>
  <si>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</si>
  <si>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</si>
  <si>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</si>
  <si>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</si>
  <si>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</si>
  <si>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</si>
  <si>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</si>
  <si>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</si>
  <si>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</si>
  <si>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</si>
  <si>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</si>
  <si>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</si>
  <si>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</si>
  <si>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</si>
  <si>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</si>
  <si>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</si>
  <si>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</si>
  <si>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</si>
  <si>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</si>
  <si>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</si>
  <si>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</si>
  <si>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</si>
  <si>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</si>
  <si>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</si>
  <si>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</si>
  <si>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</si>
  <si>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</si>
  <si>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</si>
  <si>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</si>
  <si>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</si>
  <si>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</si>
  <si>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</si>
  <si>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</si>
  <si>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</si>
  <si>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</si>
  <si>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</si>
  <si>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</si>
  <si>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</si>
  <si>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</si>
  <si>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</si>
  <si>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</si>
  <si>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</si>
  <si>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</si>
  <si>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</si>
  <si>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</si>
  <si>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</si>
  <si>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</si>
  <si>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</si>
  <si>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</si>
  <si>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</si>
  <si>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</si>
  <si>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</si>
  <si>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</si>
  <si>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</si>
  <si>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</si>
  <si>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</si>
  <si>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</si>
  <si>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</si>
  <si>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</si>
  <si>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</si>
  <si>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</si>
  <si>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</si>
  <si>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</si>
  <si>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</si>
  <si>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</si>
  <si>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</si>
  <si>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</si>
  <si>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</si>
  <si>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</si>
  <si>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</si>
  <si>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</si>
  <si>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</si>
  <si>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</si>
  <si>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</si>
  <si>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</si>
  <si>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</si>
  <si>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</si>
  <si>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</si>
  <si>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</si>
  <si>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</si>
  <si>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</si>
  <si>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</si>
  <si>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</si>
  <si>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</si>
  <si>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</si>
  <si>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</si>
  <si>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</si>
  <si>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</si>
  <si>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</si>
  <si>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</si>
  <si>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</si>
  <si>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</si>
  <si>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</si>
  <si>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</si>
  <si>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</si>
  <si>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</si>
  <si>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</si>
  <si>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</si>
  <si>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</si>
  <si>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</si>
  <si>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</si>
  <si>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</si>
  <si>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</si>
  <si>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</si>
  <si>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</si>
  <si>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</si>
  <si>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</si>
  <si>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</si>
  <si>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</si>
  <si>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</si>
  <si>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</si>
  <si>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</si>
  <si>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</si>
  <si>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</si>
  <si>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</si>
  <si>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</si>
  <si>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</si>
  <si>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</si>
  <si>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</si>
  <si>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</si>
  <si>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</si>
  <si>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</si>
  <si>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</si>
  <si>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</si>
  <si>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</si>
  <si>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</si>
  <si>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</si>
  <si>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</si>
  <si>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</si>
  <si>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</si>
  <si>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</si>
  <si>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</si>
  <si>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</si>
  <si>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</si>
  <si>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</si>
  <si>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</si>
  <si>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</si>
  <si>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</si>
  <si>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</si>
  <si>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</si>
  <si>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</si>
  <si>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</si>
  <si>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</si>
  <si>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</si>
  <si>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</si>
  <si>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</si>
  <si>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</si>
  <si>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</si>
  <si>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</si>
  <si>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</si>
  <si>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</si>
  <si>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</si>
  <si>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</si>
  <si>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</si>
  <si>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</si>
  <si>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</si>
  <si>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</si>
  <si>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</si>
  <si>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</si>
  <si>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</si>
  <si>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</si>
  <si>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</si>
  <si>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</si>
  <si>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</si>
  <si>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</si>
  <si>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</si>
  <si>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</si>
  <si>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</si>
  <si>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</si>
  <si>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</si>
  <si>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</si>
  <si>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</si>
  <si>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</si>
  <si>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</si>
  <si>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</si>
  <si>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</si>
  <si>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</si>
  <si>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</si>
  <si>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</si>
  <si>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</si>
  <si>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</si>
  <si>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</si>
  <si>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</si>
  <si>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</si>
  <si>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</si>
  <si>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</si>
  <si>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</si>
  <si>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</si>
  <si>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</si>
  <si>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</si>
  <si>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</si>
  <si>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</si>
  <si>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</si>
  <si>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</si>
  <si>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</si>
  <si>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</si>
  <si>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</si>
  <si>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</si>
  <si>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</si>
  <si>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</si>
  <si>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</si>
  <si>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</si>
  <si>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</si>
  <si>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</si>
  <si>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</si>
  <si>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</si>
  <si>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</si>
  <si>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</si>
  <si>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</si>
  <si>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</si>
  <si>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</si>
  <si>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</si>
  <si>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</si>
  <si>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</si>
  <si>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</si>
  <si>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</si>
  <si>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</si>
  <si>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</si>
  <si>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</si>
  <si>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</si>
  <si>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</si>
  <si>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</si>
  <si>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</si>
  <si>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</si>
  <si>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</si>
  <si>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</si>
  <si>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</si>
  <si>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</si>
  <si>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</si>
  <si>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</si>
  <si>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</si>
  <si>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</si>
  <si>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</si>
  <si>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</si>
  <si>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</si>
  <si>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</si>
  <si>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</si>
  <si>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</si>
  <si>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</si>
  <si>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</si>
  <si>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</si>
  <si>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</si>
  <si>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</si>
  <si>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</si>
  <si>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</si>
  <si>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</si>
  <si>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</si>
  <si>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</si>
  <si>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</si>
  <si>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</si>
  <si>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</si>
  <si>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</si>
  <si>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</si>
  <si>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</si>
  <si>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</si>
  <si>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</si>
  <si>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</si>
  <si>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</si>
  <si>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</si>
  <si>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</si>
  <si>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</si>
  <si>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</si>
  <si>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</si>
  <si>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</si>
  <si>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</si>
  <si>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</si>
  <si>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</si>
  <si>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</si>
  <si>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</si>
  <si>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</si>
  <si>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</si>
  <si>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</si>
  <si>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</si>
  <si>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</si>
  <si>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</si>
  <si>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</si>
  <si>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</si>
  <si>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</si>
  <si>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</si>
  <si>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</si>
  <si>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</si>
  <si>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</si>
  <si>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</si>
  <si>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</si>
  <si>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</si>
  <si>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</si>
  <si>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</si>
  <si>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</si>
  <si>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</si>
  <si>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</si>
  <si>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</si>
  <si>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</si>
  <si>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</si>
  <si>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</si>
  <si>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</si>
  <si>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</si>
  <si>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</si>
  <si>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</si>
  <si>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</si>
  <si>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</si>
  <si>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</si>
  <si>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</si>
  <si>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</si>
  <si>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</si>
  <si>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</si>
  <si>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</si>
  <si>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</si>
  <si>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</si>
  <si>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</si>
  <si>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</si>
  <si>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</si>
  <si>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</si>
  <si>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</si>
  <si>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</si>
  <si>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</si>
  <si>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</si>
  <si>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</si>
  <si>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</si>
  <si>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</si>
  <si>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</si>
  <si>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</si>
  <si>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</si>
  <si>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</si>
  <si>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</si>
  <si>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</si>
  <si>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</si>
  <si>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</si>
  <si>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</si>
  <si>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</si>
  <si>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</si>
  <si>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</si>
  <si>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</si>
  <si>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</si>
  <si>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</si>
  <si>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</si>
  <si>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</si>
  <si>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</si>
  <si>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</si>
  <si>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</si>
  <si>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</si>
  <si>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</si>
  <si>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</si>
  <si>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</si>
  <si>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</si>
  <si>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</si>
  <si>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</si>
  <si>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</si>
  <si>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</si>
  <si>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</si>
  <si>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</si>
  <si>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</si>
  <si>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</si>
  <si>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</si>
  <si>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</si>
  <si>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</si>
  <si>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</si>
  <si>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</si>
  <si>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</si>
  <si>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</si>
  <si>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</si>
  <si>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</si>
  <si>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</si>
  <si>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</si>
  <si>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</si>
  <si>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</si>
  <si>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</si>
  <si>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</si>
  <si>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</si>
  <si>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</si>
  <si>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</si>
  <si>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</si>
  <si>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</si>
  <si>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</si>
  <si>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</si>
  <si>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</si>
  <si>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</si>
  <si>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</si>
  <si>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</si>
  <si>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</si>
  <si>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</si>
  <si>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</si>
  <si>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</si>
  <si>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</si>
  <si>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</si>
  <si>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</si>
  <si>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</si>
  <si>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</si>
  <si>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</si>
  <si>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</si>
  <si>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</si>
  <si>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</si>
  <si>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</si>
  <si>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</si>
  <si>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</si>
  <si>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</si>
  <si>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</si>
  <si>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</si>
  <si>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</si>
  <si>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</si>
  <si>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</si>
  <si>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</si>
  <si>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</si>
  <si>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</si>
  <si>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</si>
  <si>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</si>
  <si>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</si>
  <si>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</si>
  <si>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</si>
  <si>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</si>
  <si>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</si>
  <si>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</si>
  <si>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</si>
  <si>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</si>
  <si>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</si>
  <si>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</si>
  <si>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</si>
  <si>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</si>
  <si>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</si>
  <si>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</si>
  <si>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</si>
  <si>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</si>
  <si>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</si>
  <si>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</si>
  <si>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</si>
  <si>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</si>
  <si>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</si>
  <si>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</si>
  <si>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</si>
  <si>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</si>
  <si>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</si>
  <si>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</si>
  <si>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</si>
  <si>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</si>
  <si>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</si>
  <si>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</si>
  <si>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</si>
  <si>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</si>
  <si>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</si>
  <si>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</si>
  <si>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</si>
  <si>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</si>
  <si>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</si>
  <si>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</si>
  <si>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</si>
  <si>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</si>
  <si>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</si>
  <si>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</si>
  <si>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</si>
  <si>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</si>
  <si>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</si>
  <si>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</si>
  <si>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</si>
  <si>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</si>
  <si>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</si>
  <si>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</si>
  <si>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</si>
  <si>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</si>
  <si>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</si>
  <si>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</si>
  <si>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</si>
  <si>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</si>
  <si>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</si>
  <si>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</si>
  <si>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</si>
  <si>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</si>
  <si>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</si>
  <si>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</si>
  <si>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</si>
  <si>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</si>
  <si>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</si>
  <si>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</si>
  <si>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</si>
  <si>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</si>
  <si>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</si>
  <si>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</si>
  <si>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</si>
  <si>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</si>
  <si>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</si>
  <si>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</si>
  <si>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</si>
  <si>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</si>
  <si>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</si>
  <si>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</si>
  <si>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</si>
  <si>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</si>
  <si>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</si>
  <si>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</si>
  <si>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</si>
  <si>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</si>
  <si>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</si>
  <si>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</si>
  <si>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</si>
  <si>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</si>
  <si>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</si>
  <si>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</si>
  <si>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</si>
  <si>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</si>
  <si>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</si>
  <si>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</si>
  <si>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</si>
  <si>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</si>
  <si>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</si>
  <si>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</si>
  <si>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</si>
  <si>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</si>
  <si>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</si>
  <si>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</si>
  <si>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</si>
  <si>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</si>
  <si>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</si>
  <si>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</si>
  <si>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</si>
  <si>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</si>
  <si>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</si>
  <si>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</si>
  <si>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</si>
  <si>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</si>
  <si>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</si>
  <si>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</si>
  <si>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</si>
  <si>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</si>
  <si>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</si>
  <si>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</si>
  <si>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</si>
  <si>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</si>
  <si>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</si>
  <si>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</si>
  <si>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</si>
  <si>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</si>
  <si>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</si>
  <si>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</si>
  <si>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</si>
  <si>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</si>
  <si>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</si>
  <si>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</si>
  <si>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</si>
  <si>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</si>
  <si>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</si>
  <si>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</si>
  <si>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</si>
  <si>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</si>
  <si>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</si>
  <si>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</si>
  <si>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</si>
  <si>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</si>
  <si>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</si>
  <si>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</si>
  <si>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</si>
  <si>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</si>
  <si>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</si>
  <si>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</si>
  <si>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</si>
  <si>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</si>
  <si>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</si>
  <si>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</si>
  <si>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</si>
  <si>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</si>
  <si>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</si>
  <si>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</si>
  <si>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</si>
  <si>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</si>
  <si>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</si>
  <si>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</si>
  <si>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</si>
  <si>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</si>
  <si>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</si>
  <si>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</si>
  <si>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</si>
  <si>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</si>
  <si>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</si>
  <si>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</si>
  <si>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</si>
  <si>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</si>
  <si>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</si>
  <si>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</si>
  <si>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</si>
  <si>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</si>
  <si>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</si>
  <si>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</si>
  <si>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</si>
  <si>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</si>
  <si>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</si>
  <si>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</si>
  <si>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</si>
  <si>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</si>
  <si>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</si>
  <si>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</si>
  <si>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</si>
  <si>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</si>
  <si>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</si>
  <si>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</si>
  <si>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</si>
  <si>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</si>
  <si>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</si>
  <si>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</si>
  <si>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</si>
  <si>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</si>
  <si>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</si>
  <si>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</si>
  <si>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</si>
  <si>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</si>
  <si>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</si>
  <si>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</si>
  <si>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</si>
  <si>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</si>
  <si>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</si>
  <si>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</si>
  <si>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</si>
  <si>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</si>
  <si>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</si>
  <si>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</si>
  <si>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</si>
  <si>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</si>
  <si>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</si>
  <si>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</si>
  <si>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</si>
  <si>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</si>
  <si>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</si>
  <si>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</si>
  <si>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</si>
  <si>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</si>
  <si>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</si>
  <si>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</si>
  <si>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</si>
  <si>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</si>
  <si>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</si>
  <si>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</si>
  <si>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</si>
  <si>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</si>
  <si>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</si>
  <si>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</si>
  <si>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</si>
  <si>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</si>
  <si>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</si>
  <si>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</si>
  <si>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</si>
  <si>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</si>
  <si>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</si>
  <si>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</si>
  <si>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</si>
  <si>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</si>
  <si>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</si>
  <si>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</si>
  <si>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</si>
  <si>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</si>
  <si>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</si>
  <si>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</si>
  <si>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</si>
  <si>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</si>
  <si>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</si>
  <si>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</si>
  <si>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</si>
  <si>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</si>
  <si>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</si>
  <si>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</si>
  <si>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</si>
  <si>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</si>
  <si>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</si>
  <si>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</si>
  <si>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</si>
  <si>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</si>
  <si>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</si>
  <si>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</si>
  <si>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</si>
  <si>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</si>
  <si>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</si>
  <si>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</si>
  <si>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</si>
  <si>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</si>
  <si>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</si>
  <si>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</si>
  <si>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</si>
  <si>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</si>
  <si>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</si>
  <si>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</si>
  <si>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</si>
  <si>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</si>
  <si>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</si>
  <si>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</si>
  <si>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</si>
  <si>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</si>
  <si>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</si>
  <si>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</si>
  <si>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</si>
  <si>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</si>
  <si>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</si>
  <si>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</si>
  <si>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</si>
  <si>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</si>
  <si>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</si>
  <si>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</si>
  <si>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</si>
  <si>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</si>
  <si>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</si>
  <si>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</si>
  <si>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</si>
  <si>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</si>
  <si>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</si>
  <si>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</si>
  <si>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</si>
  <si>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</si>
  <si>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</si>
  <si>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</si>
  <si>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</si>
  <si>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</si>
  <si>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</si>
  <si>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</si>
  <si>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</si>
  <si>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</si>
  <si>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</si>
  <si>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</si>
  <si>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</si>
  <si>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</si>
  <si>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</si>
  <si>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</si>
  <si>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</si>
  <si>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</si>
  <si>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</si>
  <si>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</si>
  <si>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</si>
  <si>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</si>
  <si>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</si>
  <si>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</si>
  <si>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</si>
  <si>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</si>
  <si>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</si>
  <si>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</si>
  <si>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</si>
  <si>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</si>
  <si>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</si>
  <si>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</si>
  <si>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</si>
  <si>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</si>
  <si>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</si>
  <si>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</si>
  <si>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</si>
  <si>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</si>
  <si>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</si>
  <si>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</si>
  <si>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</si>
  <si>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</si>
  <si>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</si>
  <si>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</si>
  <si>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</si>
  <si>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</si>
  <si>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</si>
  <si>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</si>
  <si>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</si>
  <si>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</si>
  <si>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</si>
  <si>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</si>
  <si>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</si>
  <si>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</si>
  <si>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</si>
  <si>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</si>
  <si>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</si>
  <si>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</si>
  <si>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</si>
  <si>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</si>
  <si>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</si>
  <si>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</si>
  <si>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</si>
  <si>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</si>
  <si>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</si>
  <si>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</si>
  <si>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</si>
  <si>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</si>
  <si>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</si>
  <si>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</si>
  <si>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</si>
  <si>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</si>
  <si>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</si>
  <si>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</si>
  <si>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</si>
  <si>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</si>
  <si>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</si>
  <si>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</si>
  <si>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</si>
  <si>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</si>
  <si>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</si>
  <si>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</si>
  <si>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</si>
  <si>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</si>
  <si>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</si>
  <si>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</si>
  <si>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</si>
  <si>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</si>
  <si>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</si>
  <si>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</si>
  <si>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</si>
  <si>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</si>
  <si>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</si>
  <si>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</si>
  <si>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</si>
  <si>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</si>
  <si>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</si>
  <si>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</si>
  <si>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</si>
  <si>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</si>
  <si>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</si>
  <si>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</si>
  <si>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</si>
  <si>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</si>
  <si>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</si>
  <si>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</si>
  <si>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</si>
  <si>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</si>
  <si>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</si>
  <si>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</si>
  <si>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</si>
  <si>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</si>
  <si>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</si>
  <si>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</si>
  <si>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</si>
  <si>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</si>
  <si>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</si>
  <si>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</si>
  <si>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</si>
  <si>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</si>
  <si>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</si>
  <si>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</si>
  <si>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</si>
  <si>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</si>
  <si>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</si>
  <si>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</si>
  <si>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</si>
  <si>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</si>
  <si>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</si>
  <si>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</si>
  <si>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</si>
  <si>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</si>
  <si>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</si>
  <si>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</si>
  <si>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</si>
  <si>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</si>
  <si>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</si>
  <si>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</si>
  <si>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</si>
  <si>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</si>
  <si>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</si>
  <si>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</si>
  <si>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</si>
  <si>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</si>
  <si>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</si>
  <si>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</si>
  <si>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</si>
  <si>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</si>
  <si>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</si>
  <si>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</si>
  <si>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</si>
  <si>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</si>
  <si>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</si>
  <si>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</si>
  <si>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</si>
  <si>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</si>
  <si>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</si>
  <si>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</si>
  <si>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</si>
  <si>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</si>
  <si>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</si>
  <si>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</si>
  <si>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</si>
  <si>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</si>
  <si>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</si>
  <si>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</si>
  <si>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</si>
  <si>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</si>
  <si>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</si>
  <si>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</si>
  <si>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</si>
  <si>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</si>
  <si>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</si>
  <si>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</si>
  <si>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</si>
  <si>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</si>
  <si>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</si>
  <si>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</si>
  <si>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</si>
  <si>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</si>
  <si>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</si>
  <si>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</si>
  <si>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</si>
  <si>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</si>
  <si>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</si>
  <si>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</si>
  <si>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</si>
  <si>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</si>
  <si>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</si>
  <si>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</si>
  <si>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</si>
  <si>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</si>
  <si>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</si>
  <si>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</si>
  <si>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</si>
  <si>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</si>
  <si>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</si>
  <si>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</si>
  <si>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</si>
  <si>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</si>
  <si>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</si>
  <si>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</si>
  <si>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</si>
  <si>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</si>
  <si>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</si>
  <si>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</si>
  <si>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</si>
  <si>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</si>
  <si>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</si>
  <si>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</si>
  <si>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</si>
  <si>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</si>
  <si>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</si>
  <si>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</si>
  <si>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</si>
  <si>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</si>
  <si>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</si>
  <si>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</si>
  <si>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</si>
  <si>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</si>
  <si>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</si>
  <si>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</si>
  <si>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</si>
  <si>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</si>
  <si>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</si>
  <si>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</si>
  <si>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</si>
  <si>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</si>
  <si>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</si>
  <si>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</si>
  <si>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</si>
  <si>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</si>
  <si>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</si>
  <si>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</si>
  <si>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</si>
  <si>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</si>
  <si>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</si>
  <si>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</si>
  <si>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</si>
  <si>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</si>
  <si>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</si>
  <si>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</si>
  <si>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</si>
  <si>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</si>
  <si>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</si>
  <si>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</si>
  <si>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</si>
  <si>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</si>
  <si>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</si>
  <si>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</si>
  <si>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</si>
  <si>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</si>
  <si>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</si>
  <si>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</si>
  <si>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</si>
  <si>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</si>
  <si>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</si>
  <si>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</si>
  <si>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</si>
  <si>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</si>
  <si>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</si>
  <si>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</si>
  <si>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</si>
  <si>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</si>
  <si>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</si>
  <si>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</si>
  <si>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</si>
  <si>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</si>
  <si>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</si>
  <si>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</si>
  <si>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</si>
  <si>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</si>
  <si>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</si>
  <si>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</si>
  <si>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</si>
  <si>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</si>
  <si>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</si>
  <si>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</si>
  <si>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</si>
  <si>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</si>
  <si>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</si>
  <si>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</si>
  <si>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</si>
  <si>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</si>
  <si>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</si>
  <si>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</si>
  <si>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</si>
  <si>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</si>
  <si>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</si>
  <si>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</si>
  <si>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</si>
  <si>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</si>
  <si>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</si>
  <si>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</si>
  <si>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</si>
  <si>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</si>
  <si>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</si>
  <si>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</si>
  <si>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</si>
  <si>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</si>
  <si>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</si>
  <si>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</si>
  <si>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</si>
  <si>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</si>
  <si>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</si>
  <si>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</si>
  <si>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</si>
  <si>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</si>
  <si>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</si>
  <si>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</si>
  <si>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</si>
  <si>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</si>
  <si>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</si>
  <si>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</si>
  <si>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</si>
  <si>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</si>
  <si>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</si>
  <si>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</si>
  <si>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</si>
  <si>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</si>
  <si>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</si>
  <si>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</si>
  <si>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</si>
  <si>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</si>
  <si>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</si>
  <si>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</si>
  <si>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</si>
  <si>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</si>
  <si>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</si>
  <si>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</si>
  <si>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</si>
  <si>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</si>
  <si>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</si>
  <si>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</si>
  <si>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</si>
  <si>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</si>
  <si>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</si>
  <si>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</si>
  <si>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</si>
  <si>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</si>
  <si>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</si>
  <si>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</si>
  <si>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</si>
  <si>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</si>
  <si>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</si>
  <si>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</si>
  <si>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</si>
  <si>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</si>
  <si>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</si>
  <si>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</si>
  <si>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</si>
  <si>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</si>
  <si>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</si>
  <si>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</si>
  <si>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</si>
  <si>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</si>
  <si>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</si>
  <si>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</si>
  <si>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</si>
  <si>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</si>
  <si>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</si>
  <si>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</si>
  <si>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</si>
  <si>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</si>
  <si>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</si>
  <si>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</si>
  <si>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</si>
  <si>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</si>
  <si>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</si>
  <si>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</si>
  <si>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</si>
  <si>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</si>
  <si>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</si>
  <si>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</si>
  <si>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</si>
  <si>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</si>
  <si>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</si>
  <si>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</si>
  <si>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</si>
  <si>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</si>
  <si>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</si>
  <si>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</si>
  <si>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</si>
  <si>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</si>
  <si>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</si>
  <si>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</si>
  <si>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</si>
  <si>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</si>
  <si>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</si>
  <si>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</si>
  <si>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</si>
  <si>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</si>
  <si>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</si>
  <si>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</si>
  <si>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</si>
  <si>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</si>
  <si>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</si>
  <si>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</si>
  <si>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</si>
  <si>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</si>
  <si>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</si>
  <si>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</si>
  <si>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</si>
  <si>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</si>
  <si>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</si>
  <si>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</si>
  <si>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</si>
  <si>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</si>
  <si>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</si>
  <si>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</si>
  <si>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</si>
  <si>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</si>
  <si>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</si>
  <si>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</si>
  <si>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</si>
  <si>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</si>
  <si>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</si>
  <si>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</si>
  <si>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</si>
  <si>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</si>
  <si>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</si>
  <si>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</si>
  <si>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</si>
  <si>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</si>
  <si>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</si>
  <si>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</si>
  <si>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</si>
  <si>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</si>
  <si>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</si>
  <si>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</si>
  <si>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</si>
  <si>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</si>
  <si>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</si>
  <si>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</si>
  <si>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</si>
  <si>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</si>
  <si>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</si>
  <si>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</si>
  <si>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</si>
  <si>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</si>
  <si>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</si>
  <si>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</si>
  <si>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</si>
  <si>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</si>
  <si>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</si>
  <si>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</si>
  <si>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</si>
  <si>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</si>
  <si>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</si>
  <si>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</si>
  <si>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</si>
  <si>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</si>
  <si>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</si>
  <si>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</si>
  <si>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</si>
  <si>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</si>
  <si>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</si>
  <si>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</si>
  <si>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</si>
  <si>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</si>
  <si>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</si>
  <si>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</si>
  <si>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</si>
  <si>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</si>
  <si>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</si>
  <si>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</si>
  <si>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</si>
  <si>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</si>
  <si>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</si>
  <si>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</si>
  <si>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</si>
  <si>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</si>
  <si>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</si>
  <si>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</si>
  <si>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</si>
  <si>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</si>
  <si>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</si>
  <si>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</si>
  <si>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</si>
  <si>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</si>
  <si>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</si>
  <si>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</si>
  <si>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</si>
  <si>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</si>
  <si>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</si>
  <si>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</si>
  <si>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</si>
  <si>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</si>
  <si>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</si>
  <si>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</si>
  <si>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</si>
  <si>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</si>
  <si>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</si>
  <si>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</si>
  <si>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</si>
  <si>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</si>
  <si>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</si>
  <si>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</si>
  <si>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</si>
  <si>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</si>
  <si>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</si>
  <si>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</si>
  <si>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</si>
  <si>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</si>
  <si>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</si>
  <si>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</si>
  <si>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</si>
  <si>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</si>
  <si>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</si>
  <si>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</si>
  <si>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</si>
  <si>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</si>
  <si>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</si>
  <si>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</si>
  <si>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</si>
  <si>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</si>
  <si>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</si>
  <si>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</si>
  <si>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</si>
  <si>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</si>
  <si>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</si>
  <si>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</si>
  <si>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</si>
  <si>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</si>
  <si>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</si>
  <si>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</si>
  <si>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</si>
  <si>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</si>
  <si>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</si>
  <si>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</si>
  <si>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</si>
  <si>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</si>
  <si>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</si>
  <si>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</si>
  <si>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</si>
  <si>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</si>
  <si>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</si>
  <si>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</si>
  <si>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</si>
  <si>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</si>
  <si>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</si>
  <si>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</si>
  <si>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</si>
  <si>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</si>
  <si>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</si>
  <si>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</si>
  <si>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</si>
  <si>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</si>
  <si>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</si>
  <si>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</si>
  <si>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</si>
  <si>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</si>
  <si>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</si>
  <si>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</si>
  <si>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</si>
  <si>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</si>
  <si>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</si>
  <si>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</si>
  <si>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</si>
  <si>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</si>
  <si>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</si>
  <si>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</si>
  <si>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</si>
  <si>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</si>
  <si>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</si>
  <si>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</si>
  <si>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</si>
  <si>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</si>
  <si>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</si>
  <si>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</si>
  <si>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</si>
  <si>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</si>
  <si>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</si>
  <si>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</si>
  <si>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</si>
  <si>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</si>
  <si>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</si>
  <si>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</si>
  <si>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</si>
  <si>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</si>
  <si>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</si>
  <si>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</si>
  <si>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</si>
  <si>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</si>
  <si>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</si>
  <si>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</si>
  <si>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</si>
  <si>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</si>
  <si>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</si>
  <si>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</si>
  <si>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</si>
  <si>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</si>
  <si>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</si>
  <si>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</si>
  <si>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</si>
  <si>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</si>
  <si>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</si>
  <si>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</si>
  <si>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</si>
  <si>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</si>
  <si>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</si>
  <si>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</si>
  <si>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</si>
  <si>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</si>
  <si>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</si>
  <si>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</si>
  <si>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</si>
  <si>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</si>
  <si>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</si>
  <si>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</si>
  <si>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</si>
  <si>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</si>
  <si>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</si>
  <si>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</si>
  <si>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</si>
  <si>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</si>
  <si>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</si>
  <si>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</si>
  <si>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</si>
  <si>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</si>
  <si>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</si>
  <si>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</si>
  <si>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</si>
  <si>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</si>
  <si>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</si>
  <si>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</si>
  <si>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</si>
  <si>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</si>
  <si>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</si>
  <si>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</si>
  <si>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</si>
  <si>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</si>
  <si>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</si>
  <si>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</si>
  <si>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</si>
  <si>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</si>
  <si>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</si>
  <si>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</si>
  <si>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</si>
  <si>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</si>
  <si>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</si>
  <si>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</si>
  <si>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</si>
  <si>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</si>
  <si>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</si>
  <si>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</si>
  <si>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</si>
  <si>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</si>
  <si>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</si>
  <si>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</si>
  <si>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</si>
  <si>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</si>
  <si>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</si>
  <si>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</si>
  <si>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</si>
  <si>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</si>
  <si>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</si>
  <si>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</si>
  <si>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</si>
  <si>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</si>
  <si>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</si>
  <si>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</si>
  <si>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</si>
  <si>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</si>
  <si>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</si>
  <si>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</si>
  <si>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</si>
  <si>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</si>
  <si>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</si>
  <si>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</si>
  <si>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</si>
  <si>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</si>
  <si>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</si>
  <si>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</si>
  <si>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</si>
  <si>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</si>
  <si>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</si>
  <si>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</si>
  <si>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</si>
  <si>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</si>
  <si>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</si>
  <si>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</si>
  <si>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</si>
  <si>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</si>
  <si>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</si>
  <si>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</si>
  <si>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</si>
  <si>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</si>
  <si>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</si>
  <si>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</si>
  <si>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</si>
  <si>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</si>
  <si>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</si>
  <si>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</si>
  <si>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</si>
  <si>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</si>
  <si>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</si>
  <si>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</si>
  <si>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</si>
  <si>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</si>
  <si>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</si>
  <si>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</si>
  <si>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</si>
  <si>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</si>
  <si>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</si>
  <si>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</si>
  <si>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</si>
  <si>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</si>
  <si>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</si>
  <si>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</si>
  <si>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</si>
  <si>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</si>
  <si>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</si>
  <si>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</si>
  <si>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</si>
  <si>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</si>
  <si>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</si>
  <si>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</si>
  <si>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</si>
  <si>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</si>
  <si>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</si>
  <si>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</si>
  <si>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</si>
  <si>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</si>
  <si>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</si>
  <si>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</si>
  <si>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</si>
  <si>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</si>
  <si>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</si>
  <si>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</si>
  <si>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</si>
  <si>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</si>
  <si>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</si>
  <si>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</si>
  <si>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</si>
  <si>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</si>
  <si>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</si>
  <si>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</si>
  <si>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</si>
  <si>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</si>
  <si>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</si>
  <si>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</si>
  <si>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</si>
  <si>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</si>
  <si>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</si>
  <si>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</si>
  <si>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</si>
  <si>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</si>
  <si>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</si>
  <si>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</si>
  <si>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</si>
  <si>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</si>
  <si>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</si>
  <si>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</si>
  <si>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</si>
  <si>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</si>
  <si>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</si>
  <si>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</si>
  <si>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</si>
  <si>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</si>
  <si>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</si>
  <si>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</si>
  <si>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</si>
  <si>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</si>
  <si>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</si>
  <si>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</si>
  <si>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</si>
  <si>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</si>
  <si>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</si>
  <si>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</si>
  <si>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</si>
  <si>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</si>
  <si>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</si>
  <si>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</si>
  <si>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</si>
  <si>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</si>
  <si>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</si>
  <si>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</si>
  <si>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</si>
  <si>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</si>
  <si>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</si>
  <si>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</si>
  <si>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</si>
  <si>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</si>
  <si>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</si>
  <si>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</si>
  <si>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</si>
  <si>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</si>
  <si>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</si>
  <si>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</si>
  <si>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</si>
  <si>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</si>
  <si>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</si>
  <si>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</si>
  <si>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</si>
  <si>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</si>
  <si>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</si>
  <si>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</si>
  <si>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</si>
  <si>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</si>
  <si>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</si>
  <si>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</si>
  <si>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</si>
  <si>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</si>
  <si>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</si>
  <si>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</si>
  <si>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</si>
  <si>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</si>
  <si>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</si>
  <si>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</si>
  <si>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</si>
  <si>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</si>
  <si>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</si>
  <si>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</si>
  <si>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</si>
  <si>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</si>
  <si>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</si>
  <si>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</si>
  <si>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</si>
  <si>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</si>
  <si>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</si>
  <si>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</si>
  <si>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</si>
  <si>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</si>
  <si>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</si>
  <si>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</si>
  <si>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</si>
  <si>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</si>
  <si>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</si>
  <si>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</si>
  <si>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</si>
  <si>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</si>
  <si>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</si>
  <si>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</si>
  <si>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</si>
  <si>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</si>
  <si>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</si>
  <si>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</si>
  <si>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</si>
  <si>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</si>
  <si>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</si>
  <si>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</si>
  <si>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</si>
  <si>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</si>
  <si>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</si>
  <si>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</si>
  <si>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</si>
  <si>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</si>
  <si>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</si>
  <si>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</si>
  <si>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</si>
  <si>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</si>
  <si>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</si>
  <si>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</si>
  <si>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</si>
  <si>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</si>
  <si>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</si>
  <si>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</si>
  <si>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</si>
  <si>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</si>
  <si>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</si>
  <si>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</si>
  <si>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</si>
  <si>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</si>
  <si>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</si>
  <si>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</si>
  <si>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</si>
  <si>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</si>
  <si>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</si>
  <si>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</si>
  <si>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</si>
  <si>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</si>
  <si>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</si>
  <si>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</si>
  <si>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</si>
  <si>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</si>
  <si>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</si>
  <si>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</si>
  <si>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</si>
  <si>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</si>
  <si>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</si>
  <si>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</si>
  <si>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</si>
  <si>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</si>
  <si>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</si>
  <si>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</si>
  <si>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</si>
  <si>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</si>
  <si>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</si>
  <si>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</si>
  <si>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</si>
  <si>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</si>
  <si>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</si>
  <si>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</si>
  <si>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</si>
  <si>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</si>
  <si>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</si>
  <si>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</si>
  <si>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</si>
  <si>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</si>
  <si>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</si>
  <si>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</si>
  <si>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</si>
  <si>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</si>
  <si>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</si>
  <si>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</si>
  <si>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</si>
  <si>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</si>
  <si>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</si>
  <si>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</si>
  <si>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</si>
  <si>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</si>
  <si>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</si>
  <si>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</si>
  <si>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</si>
  <si>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</si>
  <si>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</si>
  <si>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</si>
  <si>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</si>
  <si>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</si>
  <si>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</si>
  <si>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</si>
  <si>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</si>
  <si>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</si>
  <si>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</si>
  <si>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</si>
  <si>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</si>
  <si>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</si>
  <si>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</si>
  <si>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</si>
  <si>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</si>
  <si>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</si>
  <si>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</si>
  <si>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</si>
  <si>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</si>
  <si>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</si>
  <si>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</si>
  <si>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</si>
  <si>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</si>
  <si>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</si>
  <si>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</si>
  <si>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</si>
  <si>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</si>
  <si>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</si>
  <si>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</si>
  <si>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</si>
  <si>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</si>
  <si>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</si>
  <si>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</si>
  <si>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</si>
  <si>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</si>
  <si>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</si>
  <si>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</si>
  <si>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</si>
  <si>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</si>
  <si>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</si>
  <si>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</si>
  <si>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</si>
  <si>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</si>
  <si>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</si>
  <si>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</si>
  <si>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</si>
  <si>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</si>
  <si>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</si>
  <si>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</si>
  <si>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</si>
  <si>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</si>
  <si>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</si>
  <si>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</si>
  <si>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</si>
  <si>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</si>
  <si>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</si>
  <si>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</si>
  <si>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</si>
  <si>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</si>
  <si>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</si>
  <si>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</si>
  <si>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</si>
  <si>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</si>
  <si>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</si>
  <si>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</si>
  <si>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</si>
  <si>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</si>
  <si>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</si>
  <si>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</si>
  <si>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</si>
  <si>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</si>
  <si>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</si>
  <si>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</si>
  <si>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</si>
  <si>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</si>
  <si>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</si>
  <si>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</si>
  <si>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</si>
  <si>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</si>
  <si>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</si>
  <si>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</si>
  <si>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</si>
  <si>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</si>
  <si>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</si>
  <si>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</si>
  <si>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</si>
  <si>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</si>
  <si>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</si>
  <si>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</si>
  <si>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</si>
  <si>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</si>
  <si>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</si>
  <si>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</si>
  <si>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</si>
  <si>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</si>
  <si>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</si>
  <si>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</si>
  <si>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</si>
  <si>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</si>
  <si>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</si>
  <si>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</si>
  <si>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</si>
  <si>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</si>
  <si>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</si>
  <si>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</si>
  <si>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</si>
  <si>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</si>
  <si>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</si>
  <si>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</si>
  <si>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</si>
  <si>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</si>
  <si>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</si>
  <si>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</si>
  <si>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</si>
  <si>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</si>
  <si>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</si>
  <si>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</si>
  <si>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</si>
  <si>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</si>
  <si>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</si>
  <si>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</si>
  <si>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</si>
  <si>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</si>
  <si>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</si>
  <si>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</si>
  <si>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</si>
  <si>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</si>
  <si>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</si>
  <si>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</si>
  <si>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</si>
  <si>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</si>
  <si>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</si>
  <si>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</si>
  <si>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</si>
  <si>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</si>
  <si>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</si>
  <si>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</si>
  <si>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</si>
  <si>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</si>
  <si>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</si>
  <si>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</si>
  <si>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</si>
  <si>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</si>
  <si>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</si>
  <si>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</si>
  <si>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</si>
  <si>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</si>
  <si>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</si>
  <si>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</si>
  <si>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</si>
  <si>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</si>
  <si>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</si>
  <si>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</si>
  <si>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</si>
  <si>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</si>
  <si>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</si>
  <si>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</si>
  <si>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</si>
  <si>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</si>
  <si>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</si>
  <si>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</si>
  <si>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</si>
  <si>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</si>
  <si>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</si>
  <si>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</si>
  <si>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</si>
  <si>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</si>
  <si>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</si>
  <si>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</si>
  <si>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</si>
  <si>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</si>
  <si>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</si>
  <si>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</si>
  <si>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</si>
  <si>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</si>
  <si>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</si>
  <si>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</si>
  <si>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</si>
  <si>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</si>
  <si>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</si>
  <si>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</si>
  <si>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</si>
  <si>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</si>
  <si>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</si>
  <si>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</si>
  <si>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</si>
  <si>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</si>
  <si>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</si>
  <si>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</si>
  <si>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</si>
  <si>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</si>
  <si>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</si>
  <si>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</si>
  <si>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</si>
  <si>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</si>
  <si>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</si>
  <si>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</si>
  <si>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</si>
  <si>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</si>
  <si>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</si>
  <si>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</si>
  <si>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</si>
  <si>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</si>
  <si>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</si>
  <si>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</si>
  <si>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</si>
  <si>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</si>
  <si>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</si>
  <si>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</si>
  <si>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</si>
  <si>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</si>
  <si>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</si>
  <si>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</si>
  <si>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</si>
  <si>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</si>
  <si>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</si>
  <si>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</si>
  <si>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</si>
  <si>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</si>
  <si>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</si>
  <si>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</si>
  <si>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</si>
  <si>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</si>
  <si>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</si>
  <si>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</si>
  <si>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</si>
  <si>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</si>
  <si>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</si>
  <si>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</si>
  <si>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</si>
  <si>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</si>
  <si>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</si>
  <si>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</si>
  <si>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</si>
  <si>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</si>
  <si>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</si>
  <si>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</si>
  <si>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</si>
  <si>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</si>
  <si>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</si>
  <si>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</si>
  <si>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</si>
  <si>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</si>
  <si>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</si>
  <si>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</si>
  <si>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</si>
  <si>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</si>
  <si>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</si>
  <si>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</si>
  <si>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</si>
  <si>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</si>
  <si>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</si>
  <si>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</si>
  <si>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</si>
  <si>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</si>
  <si>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</si>
  <si>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</si>
  <si>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</si>
  <si>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</si>
  <si>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</si>
  <si>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</si>
  <si>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</si>
  <si>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</si>
  <si>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</si>
  <si>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</si>
  <si>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</si>
  <si>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</si>
  <si>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</si>
  <si>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</si>
  <si>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</si>
  <si>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</si>
  <si>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</si>
  <si>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</si>
  <si>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</si>
  <si>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</si>
  <si>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</si>
  <si>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</si>
  <si>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</si>
  <si>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</si>
  <si>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</si>
  <si>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</si>
  <si>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</si>
  <si>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</si>
  <si>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</si>
  <si>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</si>
  <si>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</si>
  <si>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</si>
  <si>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</si>
  <si>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</si>
  <si>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</si>
  <si>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</si>
  <si>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</si>
  <si>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</si>
  <si>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</si>
  <si>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</si>
  <si>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</si>
  <si>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</si>
  <si>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</si>
  <si>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</si>
  <si>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</si>
  <si>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</si>
  <si>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</si>
  <si>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</si>
  <si>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</si>
  <si>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</si>
  <si>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</si>
  <si>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</si>
  <si>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</si>
  <si>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</si>
  <si>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</si>
  <si>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</si>
  <si>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</si>
  <si>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</si>
  <si>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</si>
  <si>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</si>
  <si>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</si>
  <si>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</si>
  <si>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</si>
  <si>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</si>
  <si>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</si>
  <si>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</si>
  <si>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</si>
  <si>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</si>
  <si>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</si>
  <si>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</si>
  <si>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</si>
  <si>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</si>
  <si>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</si>
  <si>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</si>
  <si>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</si>
  <si>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</si>
  <si>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</si>
  <si>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</si>
  <si>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</si>
  <si>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</si>
  <si>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</si>
  <si>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</si>
  <si>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</si>
  <si>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</si>
  <si>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</si>
  <si>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</si>
  <si>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</si>
  <si>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</si>
  <si>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</si>
  <si>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</si>
  <si>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</si>
  <si>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</si>
  <si>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</si>
  <si>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</si>
  <si>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</si>
  <si>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</si>
  <si>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</si>
  <si>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</si>
  <si>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</si>
  <si>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</si>
  <si>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</si>
  <si>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</si>
  <si>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</si>
  <si>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</si>
  <si>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</si>
  <si>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</si>
  <si>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</si>
  <si>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</si>
  <si>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</si>
  <si>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</si>
  <si>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</si>
  <si>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</si>
  <si>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</si>
  <si>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</si>
  <si>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</si>
  <si>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</si>
  <si>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</si>
  <si>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</si>
  <si>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</si>
  <si>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</si>
  <si>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</si>
  <si>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</si>
  <si>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</si>
  <si>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</si>
  <si>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</si>
  <si>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</si>
  <si>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</si>
  <si>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</si>
  <si>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</si>
  <si>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</si>
  <si>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</si>
  <si>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</si>
  <si>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</si>
  <si>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</si>
  <si>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</si>
  <si>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</si>
  <si>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</si>
  <si>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</si>
  <si>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</si>
  <si>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</si>
  <si>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</si>
  <si>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</si>
  <si>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</si>
  <si>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</si>
  <si>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</si>
  <si>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</si>
  <si>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</si>
  <si>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</si>
  <si>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</si>
  <si>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</si>
  <si>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</si>
  <si>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</si>
  <si>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</si>
  <si>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</si>
  <si>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</si>
  <si>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</si>
  <si>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</si>
  <si>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</si>
  <si>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</si>
  <si>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</si>
  <si>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</si>
  <si>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</si>
  <si>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</si>
  <si>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</si>
  <si>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</si>
  <si>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</si>
  <si>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</si>
  <si>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</si>
  <si>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</si>
  <si>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</si>
  <si>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</si>
  <si>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</si>
  <si>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</si>
  <si>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</si>
  <si>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</si>
  <si>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</si>
  <si>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</si>
  <si>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</si>
  <si>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</si>
  <si>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</si>
  <si>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</si>
  <si>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</si>
  <si>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</si>
  <si>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</si>
  <si>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</si>
  <si>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</si>
  <si>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</si>
  <si>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</si>
  <si>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</si>
  <si>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</si>
  <si>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</si>
  <si>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</si>
  <si>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</si>
  <si>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</si>
  <si>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</si>
  <si>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</si>
  <si>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</si>
  <si>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</si>
  <si>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</si>
  <si>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</si>
  <si>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</si>
  <si>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</si>
  <si>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</si>
  <si>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</si>
  <si>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</si>
  <si>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</si>
  <si>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</si>
  <si>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</si>
  <si>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</si>
  <si>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</si>
  <si>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</si>
  <si>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</si>
  <si>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</si>
  <si>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</si>
  <si>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</si>
  <si>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</si>
  <si>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</si>
  <si>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</si>
  <si>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</si>
  <si>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</si>
  <si>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</si>
  <si>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</si>
  <si>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</si>
  <si>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</si>
  <si>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</si>
  <si>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</si>
  <si>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</si>
  <si>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</si>
  <si>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</si>
  <si>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</si>
  <si>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</si>
  <si>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</si>
  <si>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</si>
  <si>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</si>
  <si>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</si>
  <si>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</si>
  <si>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</si>
  <si>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</si>
  <si>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</si>
  <si>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</si>
  <si>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</si>
  <si>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</si>
  <si>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</si>
  <si>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</si>
  <si>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</si>
  <si>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</si>
  <si>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</si>
  <si>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</si>
  <si>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</si>
  <si>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</si>
  <si>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</si>
  <si>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</si>
  <si>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</si>
  <si>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</si>
  <si>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</si>
  <si>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</si>
  <si>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</si>
  <si>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</si>
  <si>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</si>
  <si>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</si>
  <si>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</si>
  <si>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</si>
  <si>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</si>
  <si>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</si>
  <si>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</si>
  <si>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</si>
  <si>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</si>
  <si>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</si>
  <si>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</si>
  <si>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</si>
  <si>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</si>
  <si>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</si>
  <si>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</si>
  <si>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</si>
  <si>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</si>
  <si>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</si>
  <si>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</si>
  <si>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</si>
  <si>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</si>
  <si>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</si>
  <si>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</si>
  <si>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</si>
  <si>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</si>
  <si>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</si>
  <si>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</si>
  <si>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</si>
  <si>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</si>
  <si>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</si>
  <si>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</si>
  <si>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</si>
  <si>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</si>
  <si>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</si>
  <si>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</si>
  <si>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</si>
  <si>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</si>
  <si>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</si>
  <si>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</si>
  <si>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</si>
  <si>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</si>
  <si>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</si>
  <si>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</si>
  <si>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</si>
  <si>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</si>
  <si>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</si>
  <si>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</si>
  <si>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</si>
  <si>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</si>
  <si>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</si>
  <si>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</si>
  <si>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</si>
  <si>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</si>
  <si>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</si>
  <si>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</si>
  <si>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</si>
  <si>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</si>
  <si>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</si>
  <si>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</si>
  <si>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</si>
  <si>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</si>
  <si>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</si>
  <si>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</si>
  <si>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</si>
  <si>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</si>
  <si>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</si>
  <si>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</si>
  <si>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</si>
  <si>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</si>
  <si>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</si>
  <si>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</si>
  <si>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</si>
  <si>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</si>
  <si>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</si>
  <si>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</si>
  <si>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</si>
  <si>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</si>
  <si>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</si>
  <si>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</si>
  <si>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</si>
  <si>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</si>
  <si>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</si>
  <si>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</si>
  <si>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</si>
  <si>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</si>
  <si>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</si>
  <si>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</si>
  <si>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</si>
  <si>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</si>
  <si>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</si>
  <si>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</si>
  <si>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</si>
  <si>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</si>
  <si>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</si>
  <si>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</si>
  <si>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</si>
  <si>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</si>
  <si>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</si>
  <si>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</si>
  <si>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</si>
  <si>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</si>
  <si>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</si>
  <si>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</si>
  <si>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</si>
  <si>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</si>
  <si>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</si>
  <si>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</si>
  <si>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</si>
  <si>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</si>
  <si>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</si>
  <si>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</si>
  <si>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</si>
  <si>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</si>
  <si>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</si>
  <si>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</si>
  <si>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</si>
  <si>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</si>
  <si>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</si>
  <si>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</si>
  <si>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</si>
  <si>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</si>
  <si>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</si>
  <si>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</si>
  <si>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</si>
  <si>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</si>
  <si>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</si>
  <si>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</si>
  <si>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</si>
  <si>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</si>
  <si>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</si>
  <si>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</si>
  <si>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</si>
  <si>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</si>
  <si>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</si>
  <si>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</si>
  <si>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</si>
  <si>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</si>
  <si>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</si>
  <si>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</si>
  <si>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</si>
  <si>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</si>
  <si>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</si>
  <si>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</si>
  <si>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</si>
  <si>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</si>
  <si>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</si>
  <si>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</si>
  <si>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</si>
  <si>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</si>
  <si>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</si>
  <si>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</si>
  <si>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</si>
  <si>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</si>
  <si>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</si>
  <si>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</si>
  <si>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</si>
  <si>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</si>
  <si>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</si>
  <si>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</si>
  <si>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</si>
  <si>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</si>
  <si>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</si>
  <si>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</si>
  <si>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</si>
  <si>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</si>
  <si>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</si>
  <si>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</si>
  <si>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</si>
  <si>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</si>
  <si>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</si>
  <si>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</si>
  <si>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</si>
  <si>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</si>
  <si>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</si>
  <si>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</si>
  <si>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</si>
  <si>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</si>
  <si>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</si>
  <si>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</si>
  <si>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</si>
  <si>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</si>
  <si>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</si>
  <si>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</si>
  <si>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</si>
  <si>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</si>
  <si>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</si>
  <si>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</si>
  <si>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</si>
  <si>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</si>
  <si>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</si>
  <si>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</si>
  <si>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</si>
  <si>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</si>
  <si>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</si>
  <si>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</si>
  <si>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</si>
  <si>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</si>
  <si>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</si>
  <si>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</si>
  <si>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</si>
  <si>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</si>
  <si>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</si>
  <si>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</si>
  <si>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</si>
  <si>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</si>
  <si>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</si>
  <si>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</si>
  <si>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</si>
  <si>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</si>
  <si>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</si>
  <si>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</si>
  <si>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</si>
  <si>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</si>
  <si>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</si>
  <si>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</si>
  <si>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</si>
  <si>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</si>
  <si>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</si>
  <si>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</si>
  <si>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</si>
  <si>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</si>
  <si>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</si>
  <si>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</si>
  <si>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</si>
  <si>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</si>
  <si>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</si>
  <si>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</si>
  <si>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</si>
  <si>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</si>
  <si>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</si>
  <si>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</si>
  <si>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</si>
  <si>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</si>
  <si>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</si>
  <si>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</si>
  <si>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</si>
  <si>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</si>
  <si>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</si>
  <si>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</si>
  <si>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</si>
  <si>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</si>
  <si>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</si>
  <si>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</si>
  <si>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</si>
  <si>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</si>
  <si>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</si>
  <si>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</si>
  <si>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</si>
  <si>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</si>
  <si>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</si>
  <si>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</si>
  <si>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</si>
  <si>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</si>
  <si>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</si>
  <si>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</si>
  <si>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</si>
  <si>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</si>
  <si>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</si>
  <si>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</si>
  <si>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</si>
  <si>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</si>
  <si>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</si>
  <si>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</si>
  <si>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</si>
  <si>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</si>
  <si>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</si>
  <si>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</si>
  <si>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</si>
  <si>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</si>
  <si>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</si>
  <si>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</si>
  <si>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</si>
  <si>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</si>
  <si>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</si>
  <si>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</si>
  <si>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</si>
  <si>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</si>
  <si>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</si>
  <si>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</si>
  <si>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</si>
  <si>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</si>
  <si>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</si>
  <si>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</si>
  <si>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</si>
  <si>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</si>
  <si>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</si>
  <si>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</si>
  <si>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</si>
  <si>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</si>
  <si>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</si>
  <si>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</si>
  <si>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</si>
  <si>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</si>
  <si>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</si>
  <si>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</si>
  <si>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</si>
  <si>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</si>
  <si>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</si>
  <si>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</si>
  <si>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</si>
  <si>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</si>
  <si>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</si>
  <si>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</si>
  <si>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</si>
  <si>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</si>
  <si>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</si>
  <si>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</si>
  <si>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</si>
  <si>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</si>
  <si>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</si>
  <si>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</si>
  <si>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</si>
  <si>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</si>
  <si>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</si>
  <si>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</si>
  <si>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</si>
  <si>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</si>
  <si>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</si>
  <si>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</si>
  <si>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</si>
  <si>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</si>
  <si>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</si>
  <si>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</si>
  <si>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</si>
  <si>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</si>
  <si>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</si>
  <si>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</si>
  <si>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</si>
  <si>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</si>
  <si>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</si>
  <si>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</si>
  <si>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</si>
  <si>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</si>
  <si>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</si>
  <si>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</si>
  <si>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</si>
  <si>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</si>
  <si>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</si>
  <si>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</si>
  <si>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</si>
  <si>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</si>
  <si>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</si>
  <si>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</si>
  <si>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</si>
  <si>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</si>
  <si>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</si>
  <si>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</si>
  <si>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</si>
  <si>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</si>
  <si>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</si>
  <si>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</si>
  <si>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</si>
  <si>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</si>
  <si>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</si>
  <si>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</si>
  <si>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</si>
  <si>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</si>
  <si>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</si>
  <si>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</si>
  <si>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</si>
  <si>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</si>
  <si>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</si>
  <si>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</si>
  <si>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</si>
  <si>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</si>
  <si>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</si>
  <si>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</si>
  <si>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</si>
  <si>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</si>
  <si>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</si>
  <si>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</si>
  <si>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</si>
  <si>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</si>
  <si>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</si>
  <si>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</si>
  <si>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</si>
  <si>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</si>
  <si>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</si>
  <si>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</si>
  <si>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</si>
  <si>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</si>
  <si>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</si>
  <si>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</si>
  <si>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</si>
  <si>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</si>
  <si>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</si>
  <si>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</si>
  <si>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</si>
  <si>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</si>
  <si>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</si>
  <si>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</si>
  <si>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</si>
  <si>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</si>
  <si>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</si>
  <si>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</si>
  <si>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</si>
  <si>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</si>
  <si>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</si>
  <si>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</si>
  <si>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</si>
  <si>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</si>
  <si>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</si>
  <si>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</si>
  <si>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</si>
  <si>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</si>
  <si>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</si>
  <si>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</si>
  <si>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</si>
  <si>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</si>
  <si>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</si>
  <si>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</si>
  <si>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</si>
  <si>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</si>
  <si>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</si>
  <si>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</si>
  <si>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</si>
  <si>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</si>
  <si>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</si>
  <si>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</si>
  <si>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</si>
  <si>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</si>
  <si>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</si>
  <si>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</si>
  <si>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</si>
  <si>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</si>
  <si>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</si>
  <si>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</si>
  <si>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</si>
  <si>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</si>
  <si>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</si>
  <si>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</si>
  <si>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</si>
  <si>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</si>
  <si>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</si>
  <si>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</si>
  <si>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</si>
  <si>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</si>
  <si>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</si>
  <si>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</si>
  <si>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</si>
  <si>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</si>
  <si>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</si>
  <si>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</si>
  <si>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</si>
  <si>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</si>
  <si>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</si>
  <si>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</si>
  <si>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</si>
  <si>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</si>
  <si>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</si>
  <si>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</si>
  <si>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</si>
  <si>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</si>
  <si>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</si>
  <si>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</si>
  <si>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</si>
  <si>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</si>
  <si>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</si>
  <si>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</si>
  <si>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</si>
  <si>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</si>
  <si>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</si>
  <si>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</si>
  <si>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</si>
  <si>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</si>
  <si>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</si>
  <si>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</si>
  <si>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</si>
  <si>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</si>
  <si>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</si>
  <si>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</si>
  <si>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</si>
  <si>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</si>
  <si>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</si>
  <si>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</si>
  <si>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</si>
  <si>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</si>
  <si>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</si>
  <si>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</si>
  <si>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</si>
  <si>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</si>
  <si>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</si>
  <si>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</si>
  <si>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</si>
  <si>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</si>
  <si>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</si>
  <si>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</si>
  <si>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</si>
  <si>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</si>
  <si>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</si>
  <si>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</si>
  <si>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</si>
  <si>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</si>
  <si>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</si>
  <si>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</si>
  <si>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</si>
  <si>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</si>
  <si>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</si>
  <si>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</si>
  <si>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</si>
  <si>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</si>
  <si>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</si>
  <si>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</si>
  <si>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</si>
  <si>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</si>
  <si>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</si>
  <si>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</si>
  <si>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</si>
  <si>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</si>
  <si>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</si>
  <si>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</si>
  <si>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</si>
  <si>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</si>
  <si>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</si>
  <si>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</si>
  <si>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</si>
  <si>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</si>
  <si>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</si>
  <si>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</si>
  <si>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</si>
  <si>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</si>
  <si>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</si>
  <si>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</si>
  <si>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</si>
  <si>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</si>
  <si>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</si>
  <si>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</si>
  <si>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</si>
  <si>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</si>
  <si>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</si>
  <si>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</si>
  <si>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</si>
  <si>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</si>
  <si>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</si>
  <si>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</si>
  <si>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</si>
  <si>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</si>
  <si>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</si>
  <si>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</si>
  <si>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</si>
  <si>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</si>
  <si>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</si>
  <si>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</si>
  <si>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</si>
  <si>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</si>
  <si>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</si>
  <si>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</si>
  <si>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</si>
  <si>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</si>
  <si>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</si>
  <si>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</si>
  <si>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</si>
  <si>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</si>
  <si>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</si>
  <si>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</si>
  <si>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</si>
  <si>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</si>
  <si>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</si>
  <si>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</si>
  <si>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</si>
  <si>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</si>
  <si>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</si>
  <si>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</si>
  <si>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</si>
  <si>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</si>
  <si>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</si>
  <si>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</si>
  <si>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</si>
  <si>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</si>
  <si>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</si>
  <si>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</si>
  <si>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</si>
  <si>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</si>
  <si>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</si>
  <si>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</si>
  <si>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</si>
  <si>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</si>
  <si>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</si>
  <si>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</si>
  <si>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</si>
  <si>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</si>
  <si>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</si>
  <si>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</si>
  <si>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</si>
  <si>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</si>
  <si>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</si>
  <si>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</si>
  <si>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</si>
  <si>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</si>
  <si>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</si>
  <si>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</si>
  <si>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</si>
  <si>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</si>
  <si>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</si>
  <si>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</si>
  <si>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</si>
  <si>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</si>
  <si>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</si>
  <si>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</si>
  <si>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</si>
  <si>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</si>
  <si>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</si>
  <si>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</si>
  <si>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</si>
  <si>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</si>
  <si>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</si>
  <si>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</si>
  <si>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</si>
  <si>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</si>
  <si>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</si>
  <si>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</si>
  <si>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</si>
  <si>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</si>
  <si>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</si>
  <si>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</si>
  <si>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</si>
  <si>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</si>
  <si>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</si>
  <si>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</si>
  <si>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</si>
  <si>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</si>
  <si>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</si>
  <si>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</si>
  <si>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</si>
  <si>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</si>
  <si>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</si>
  <si>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</si>
  <si>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</si>
  <si>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</si>
  <si>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</si>
  <si>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</si>
  <si>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</si>
  <si>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</si>
  <si>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</si>
  <si>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</si>
  <si>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</si>
  <si>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</si>
  <si>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</si>
  <si>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</si>
  <si>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</si>
  <si>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</si>
  <si>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</si>
  <si>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</si>
  <si>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</si>
  <si>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</si>
  <si>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</si>
  <si>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</si>
  <si>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</si>
  <si>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</si>
  <si>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</si>
  <si>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</si>
  <si>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</si>
  <si>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</si>
  <si>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</si>
  <si>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</si>
  <si>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</si>
  <si>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</si>
  <si>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</si>
  <si>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</si>
  <si>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</si>
  <si>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</si>
  <si>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</si>
  <si>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</si>
  <si>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</si>
  <si>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</si>
  <si>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</si>
  <si>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</si>
  <si>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</si>
  <si>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</si>
  <si>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</si>
  <si>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</si>
  <si>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</si>
  <si>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</si>
  <si>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</si>
  <si>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</si>
  <si>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</si>
  <si>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</si>
  <si>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</si>
  <si>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</si>
  <si>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</si>
  <si>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</si>
  <si>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</si>
  <si>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</si>
  <si>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</si>
  <si>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</si>
  <si>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</si>
  <si>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</si>
  <si>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</si>
  <si>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</si>
  <si>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</si>
  <si>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</si>
  <si>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</si>
  <si>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</si>
  <si>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</si>
  <si>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</si>
  <si>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</si>
  <si>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</si>
  <si>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</si>
  <si>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</si>
  <si>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</si>
  <si>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</si>
  <si>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</si>
  <si>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</si>
  <si>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</si>
  <si>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</si>
  <si>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</si>
  <si>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</si>
  <si>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</si>
  <si>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</si>
  <si>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</si>
  <si>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</si>
  <si>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</si>
  <si>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</si>
  <si>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</si>
  <si>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</si>
  <si>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</si>
  <si>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</si>
  <si>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</si>
  <si>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</si>
  <si>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</si>
  <si>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</si>
  <si>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</si>
  <si>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</si>
  <si>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</si>
  <si>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</si>
  <si>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</si>
  <si>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</si>
  <si>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</si>
  <si>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</si>
  <si>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</si>
  <si>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</si>
  <si>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</si>
  <si>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</si>
  <si>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</si>
  <si>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</si>
  <si>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</si>
  <si>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</si>
  <si>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</si>
  <si>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</si>
  <si>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</si>
  <si>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</si>
  <si>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</si>
  <si>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</si>
  <si>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</si>
  <si>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</si>
  <si>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</si>
  <si>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</si>
  <si>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</si>
  <si>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</si>
  <si>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</si>
  <si>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</si>
  <si>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</si>
  <si>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</si>
  <si>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</si>
  <si>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</si>
  <si>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</si>
  <si>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</si>
  <si>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</si>
  <si>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</si>
  <si>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</si>
  <si>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</si>
  <si>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</si>
  <si>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</si>
  <si>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</si>
  <si>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</si>
  <si>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</si>
  <si>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</si>
  <si>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</si>
  <si>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</si>
  <si>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</si>
  <si>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</si>
  <si>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</si>
  <si>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</si>
  <si>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</si>
  <si>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</si>
  <si>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</si>
  <si>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</si>
  <si>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</si>
  <si>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</si>
  <si>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</si>
  <si>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</si>
  <si>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</si>
  <si>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</si>
  <si>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</si>
  <si>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</si>
  <si>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</si>
  <si>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</si>
  <si>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</si>
  <si>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</si>
  <si>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</si>
  <si>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</si>
  <si>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</si>
  <si>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</si>
  <si>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</si>
  <si>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</si>
  <si>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</si>
  <si>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</si>
  <si>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</si>
  <si>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</si>
  <si>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</si>
  <si>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</si>
  <si>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</si>
  <si>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</si>
  <si>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</si>
  <si>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</si>
  <si>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</si>
  <si>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</si>
  <si>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</si>
  <si>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</si>
  <si>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</si>
  <si>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</si>
  <si>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</si>
  <si>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</si>
  <si>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</si>
  <si>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</si>
  <si>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</si>
  <si>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</si>
  <si>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</si>
  <si>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</si>
  <si>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</si>
  <si>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</si>
  <si>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</si>
  <si>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</si>
  <si>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</si>
  <si>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</si>
  <si>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</si>
  <si>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</si>
  <si>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</si>
  <si>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</si>
  <si>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</si>
  <si>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</si>
  <si>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</si>
  <si>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</si>
  <si>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</si>
  <si>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</si>
  <si>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</si>
  <si>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</si>
  <si>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</si>
  <si>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</si>
  <si>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</si>
  <si>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</si>
  <si>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</si>
  <si>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</si>
  <si>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</si>
  <si>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</si>
  <si>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</si>
  <si>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</si>
  <si>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</si>
  <si>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</si>
  <si>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</si>
  <si>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</si>
  <si>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</si>
  <si>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</si>
  <si>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</si>
  <si>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</si>
  <si>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</si>
  <si>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</si>
  <si>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</si>
  <si>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</si>
  <si>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</si>
  <si>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</si>
  <si>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</si>
  <si>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</si>
  <si>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</si>
  <si>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</si>
  <si>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</si>
  <si>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</si>
  <si>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</si>
  <si>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</si>
  <si>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</si>
  <si>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</si>
  <si>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</si>
  <si>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</si>
  <si>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</si>
  <si>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</si>
  <si>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</si>
  <si>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</si>
  <si>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</si>
  <si>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</si>
  <si>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</si>
  <si>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</si>
  <si>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</si>
  <si>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</si>
  <si>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</si>
  <si>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</si>
  <si>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</si>
  <si>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</si>
  <si>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</si>
  <si>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</si>
  <si>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</si>
  <si>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</si>
  <si>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</si>
  <si>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</si>
  <si>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</si>
  <si>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</si>
  <si>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</si>
  <si>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</si>
  <si>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</si>
  <si>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</si>
  <si>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</si>
  <si>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</si>
  <si>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</si>
  <si>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</si>
  <si>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</si>
  <si>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</si>
  <si>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</si>
  <si>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</si>
  <si>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</si>
  <si>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</si>
  <si>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</si>
  <si>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</si>
  <si>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</si>
  <si>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</si>
  <si>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</si>
  <si>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</si>
  <si>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</si>
  <si>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</si>
  <si>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</si>
  <si>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</si>
  <si>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</si>
  <si>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</si>
  <si>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</si>
  <si>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</si>
  <si>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</si>
  <si>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</si>
  <si>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</si>
  <si>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</si>
  <si>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</si>
  <si>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</si>
  <si>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</si>
  <si>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</si>
  <si>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</si>
  <si>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</si>
  <si>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</si>
  <si>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</si>
  <si>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</si>
  <si>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</si>
  <si>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</si>
  <si>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</si>
  <si>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</si>
  <si>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</si>
  <si>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</si>
  <si>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</si>
  <si>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</si>
  <si>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</si>
  <si>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</si>
  <si>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</si>
  <si>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</si>
  <si>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</si>
  <si>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</si>
  <si>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</si>
  <si>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</si>
  <si>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</si>
  <si>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</si>
  <si>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</si>
  <si>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</si>
  <si>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</si>
  <si>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</si>
  <si>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</si>
  <si>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</si>
  <si>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</si>
  <si>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</si>
  <si>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</si>
  <si>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</si>
  <si>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</si>
  <si>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</si>
  <si>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</si>
  <si>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</si>
  <si>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</si>
  <si>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</si>
  <si>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</si>
  <si>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</si>
  <si>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</si>
  <si>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</si>
  <si>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</si>
  <si>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</si>
  <si>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</si>
  <si>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</si>
  <si>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</si>
  <si>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</si>
  <si>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</si>
  <si>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</si>
  <si>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</si>
  <si>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</si>
  <si>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</si>
  <si>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</si>
  <si>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</si>
  <si>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</si>
  <si>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</si>
  <si>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</si>
  <si>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</si>
  <si>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</si>
  <si>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</si>
  <si>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</si>
  <si>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</si>
  <si>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</si>
  <si>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</si>
  <si>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</si>
  <si>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</si>
  <si>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</si>
  <si>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</si>
  <si>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</si>
  <si>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</si>
  <si>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</si>
  <si>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</si>
  <si>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</si>
  <si>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</si>
  <si>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</si>
  <si>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</si>
  <si>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</si>
  <si>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</si>
  <si>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</si>
  <si>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</si>
  <si>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</si>
  <si>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</si>
  <si>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</si>
  <si>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</si>
  <si>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</si>
  <si>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</si>
  <si>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</si>
  <si>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</si>
  <si>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</si>
  <si>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</si>
  <si>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</si>
  <si>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</si>
  <si>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</si>
  <si>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</si>
  <si>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</si>
  <si>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</si>
  <si>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</si>
  <si>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</si>
  <si>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</si>
  <si>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</si>
  <si>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</si>
  <si>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</si>
  <si>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</si>
  <si>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</si>
  <si>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</si>
  <si>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</si>
  <si>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</si>
  <si>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</si>
  <si>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</si>
  <si>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</si>
  <si>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</si>
  <si>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</si>
  <si>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</si>
  <si>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</si>
  <si>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</si>
  <si>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</si>
  <si>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</si>
  <si>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</si>
  <si>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</si>
  <si>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</si>
  <si>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</si>
  <si>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</si>
  <si>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</si>
  <si>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</si>
  <si>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</si>
  <si>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</si>
  <si>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</si>
  <si>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</si>
  <si>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</si>
  <si>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</si>
  <si>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</si>
  <si>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</si>
  <si>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</si>
  <si>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</si>
  <si>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</si>
  <si>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</si>
  <si>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</si>
  <si>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</si>
  <si>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</si>
  <si>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</si>
  <si>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</si>
  <si>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</si>
  <si>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</si>
  <si>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</si>
  <si>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</si>
  <si>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</si>
  <si>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</si>
  <si>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</si>
  <si>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</si>
  <si>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</si>
  <si>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</si>
  <si>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</si>
  <si>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</si>
  <si>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</si>
  <si>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</si>
  <si>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</si>
  <si>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</si>
  <si>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</si>
  <si>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</si>
  <si>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</si>
  <si>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</si>
  <si>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</si>
  <si>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</si>
  <si>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</si>
  <si>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</si>
  <si>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</si>
  <si>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</si>
  <si>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</si>
  <si>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</si>
  <si>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</si>
  <si>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</si>
  <si>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</si>
  <si>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</si>
  <si>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</si>
  <si>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</si>
  <si>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</si>
  <si>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</si>
  <si>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</si>
  <si>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</si>
  <si>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</si>
  <si>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</si>
  <si>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</si>
  <si>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</si>
  <si>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</si>
  <si>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</si>
  <si>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</si>
  <si>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</si>
  <si>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</si>
  <si>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</si>
  <si>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</si>
  <si>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</si>
  <si>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</si>
  <si>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</si>
  <si>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</si>
  <si>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</si>
  <si>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</si>
  <si>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</si>
  <si>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</si>
  <si>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</si>
  <si>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</si>
  <si>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</si>
  <si>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</si>
  <si>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</si>
  <si>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</si>
  <si>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</si>
  <si>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</si>
  <si>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</si>
  <si>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</si>
  <si>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</si>
  <si>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</si>
  <si>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</si>
  <si>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</si>
  <si>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</si>
  <si>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</si>
  <si>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</si>
  <si>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</si>
  <si>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</si>
  <si>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</si>
  <si>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</si>
  <si>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</si>
  <si>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</si>
  <si>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</si>
  <si>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</si>
  <si>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</si>
  <si>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</si>
  <si>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</si>
  <si>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</si>
  <si>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</si>
  <si>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</si>
  <si>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</si>
  <si>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</si>
  <si>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</si>
  <si>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</si>
  <si>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</si>
  <si>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</si>
  <si>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</si>
  <si>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</si>
  <si>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</si>
  <si>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</si>
  <si>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</si>
  <si>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</si>
  <si>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</si>
  <si>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</si>
  <si>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</si>
  <si>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</si>
  <si>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</si>
  <si>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</si>
  <si>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</si>
  <si>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</si>
  <si>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</si>
  <si>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</si>
  <si>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</si>
  <si>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</si>
  <si>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</si>
  <si>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</si>
  <si>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</si>
  <si>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</si>
  <si>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</si>
  <si>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</si>
  <si>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</si>
  <si>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</si>
  <si>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</si>
  <si>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</si>
  <si>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</si>
  <si>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</si>
  <si>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</si>
  <si>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</si>
  <si>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</si>
  <si>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</si>
  <si>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</si>
  <si>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</si>
  <si>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</si>
  <si>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</si>
  <si>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</si>
  <si>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</si>
  <si>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</si>
  <si>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</si>
  <si>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</si>
  <si>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</si>
  <si>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</si>
  <si>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</si>
  <si>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</si>
  <si>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</si>
  <si>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</si>
  <si>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</si>
  <si>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</si>
  <si>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</si>
  <si>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</si>
  <si>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</si>
  <si>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</si>
  <si>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</si>
  <si>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</si>
  <si>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</si>
  <si>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</si>
  <si>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</si>
  <si>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</si>
  <si>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</si>
  <si>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</si>
  <si>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</si>
  <si>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</si>
  <si>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</si>
  <si>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</si>
  <si>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</si>
  <si>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</si>
  <si>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</si>
  <si>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</si>
  <si>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</si>
  <si>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</si>
  <si>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</si>
  <si>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</si>
  <si>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</si>
  <si>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</si>
  <si>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</si>
  <si>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</si>
  <si>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</si>
  <si>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</si>
  <si>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</si>
  <si>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</si>
  <si>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</si>
  <si>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</si>
  <si>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</si>
  <si>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</si>
  <si>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</si>
  <si>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</si>
  <si>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</si>
  <si>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</si>
  <si>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</si>
  <si>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</si>
  <si>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</si>
  <si>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</si>
  <si>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</si>
  <si>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</si>
  <si>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</si>
  <si>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</si>
  <si>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</si>
  <si>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</si>
  <si>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</si>
  <si>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</si>
  <si>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</si>
  <si>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</si>
  <si>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</si>
  <si>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</si>
  <si>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</si>
  <si>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</si>
  <si>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</si>
  <si>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</si>
  <si>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</si>
  <si>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</si>
  <si>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</si>
  <si>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</si>
  <si>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</si>
  <si>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</si>
  <si>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</si>
  <si>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</si>
  <si>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</si>
  <si>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</si>
  <si>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</si>
  <si>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</si>
  <si>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</si>
  <si>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</si>
  <si>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</si>
  <si>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</si>
  <si>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</si>
  <si>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</si>
  <si>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</si>
  <si>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</si>
  <si>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</si>
  <si>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</si>
  <si>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</si>
  <si>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</si>
  <si>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</si>
  <si>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</si>
  <si>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</si>
  <si>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</si>
  <si>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</si>
  <si>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</si>
  <si>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</si>
  <si>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</si>
  <si>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</si>
  <si>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</si>
  <si>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</si>
  <si>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</si>
  <si>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</si>
  <si>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</si>
  <si>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</si>
  <si>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</si>
  <si>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</si>
  <si>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</si>
  <si>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</si>
  <si>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</si>
  <si>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</si>
  <si>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</si>
  <si>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</si>
  <si>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</si>
  <si>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</si>
  <si>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</si>
  <si>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</si>
  <si>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</si>
  <si>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</si>
  <si>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</si>
  <si>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</si>
  <si>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</si>
  <si>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</si>
  <si>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</si>
  <si>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</si>
  <si>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</si>
  <si>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</si>
  <si>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</si>
  <si>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</si>
  <si>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</si>
  <si>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</si>
  <si>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</si>
  <si>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</si>
  <si>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</si>
  <si>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</si>
  <si>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</si>
  <si>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</si>
  <si>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</si>
  <si>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</si>
  <si>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</si>
  <si>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</si>
  <si>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</si>
  <si>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</si>
  <si>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</si>
  <si>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</si>
  <si>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</si>
  <si>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</si>
  <si>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</si>
  <si>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</si>
  <si>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</si>
  <si>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</si>
  <si>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</si>
  <si>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</si>
  <si>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</si>
  <si>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</si>
  <si>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</si>
  <si>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</si>
  <si>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</si>
  <si>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</si>
  <si>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</si>
  <si>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</si>
  <si>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</si>
  <si>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</si>
  <si>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</si>
  <si>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</si>
  <si>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</si>
  <si>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</si>
  <si>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</si>
  <si>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</si>
  <si>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</si>
  <si>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</si>
  <si>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</si>
  <si>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</si>
  <si>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</si>
  <si>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</si>
  <si>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</si>
  <si>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</si>
  <si>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</si>
  <si>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</si>
  <si>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</si>
  <si>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</si>
  <si>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</si>
  <si>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</si>
  <si>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</si>
  <si>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</si>
  <si>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</si>
  <si>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</si>
  <si>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</si>
  <si>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</si>
  <si>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</si>
  <si>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</si>
  <si>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</si>
  <si>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</si>
  <si>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</si>
  <si>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</si>
  <si>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</si>
  <si>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</si>
  <si>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</si>
  <si>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</si>
  <si>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</si>
  <si>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</si>
  <si>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</si>
  <si>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</si>
  <si>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</si>
  <si>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</si>
  <si>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</si>
  <si>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</si>
  <si>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</si>
  <si>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</si>
  <si>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</si>
  <si>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</si>
  <si>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</si>
  <si>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</si>
  <si>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</si>
  <si>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</si>
  <si>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</si>
  <si>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</si>
  <si>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</si>
  <si>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</si>
  <si>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</si>
  <si>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</si>
  <si>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</si>
  <si>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</si>
  <si>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</si>
  <si>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</si>
  <si>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</si>
  <si>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</si>
  <si>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</si>
  <si>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</si>
  <si>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</si>
  <si>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</si>
  <si>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</si>
  <si>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</si>
  <si>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</si>
  <si>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</si>
  <si>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</si>
  <si>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</si>
  <si>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</si>
  <si>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</si>
  <si>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</si>
  <si>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</si>
  <si>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</si>
  <si>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</si>
  <si>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</si>
  <si>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</si>
  <si>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</si>
  <si>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</si>
  <si>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</si>
  <si>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</si>
  <si>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</si>
  <si>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</si>
  <si>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</si>
  <si>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</si>
  <si>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</si>
  <si>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</si>
  <si>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</si>
  <si>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</si>
  <si>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</si>
  <si>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</si>
  <si>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</si>
  <si>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</si>
  <si>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</si>
  <si>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</si>
  <si>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</si>
  <si>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</si>
  <si>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</si>
  <si>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</si>
  <si>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</si>
  <si>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</si>
  <si>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</si>
  <si>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</si>
  <si>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</si>
  <si>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</si>
  <si>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</si>
  <si>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</si>
  <si>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</si>
  <si>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</si>
  <si>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</si>
  <si>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</si>
  <si>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</si>
  <si>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</si>
  <si>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</si>
  <si>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</si>
  <si>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</si>
  <si>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</si>
  <si>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</si>
  <si>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</si>
  <si>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</si>
  <si>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</si>
  <si>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</si>
  <si>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</si>
  <si>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</si>
  <si>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</si>
  <si>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</si>
  <si>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</si>
  <si>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</si>
  <si>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</si>
  <si>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</si>
  <si>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</si>
  <si>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</si>
  <si>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</si>
  <si>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</si>
  <si>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</si>
  <si>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</si>
  <si>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</si>
  <si>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</si>
  <si>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</si>
  <si>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</si>
  <si>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</si>
  <si>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</si>
  <si>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</si>
  <si>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</si>
  <si>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</si>
  <si>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</si>
  <si>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</si>
  <si>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</si>
  <si>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</si>
  <si>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</si>
  <si>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</si>
  <si>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</si>
  <si>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</si>
  <si>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</si>
  <si>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</si>
  <si>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</si>
  <si>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</si>
  <si>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</si>
  <si>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</si>
  <si>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</si>
  <si>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</si>
  <si>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</si>
  <si>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</si>
  <si>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</si>
  <si>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</si>
  <si>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</si>
  <si>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</si>
  <si>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</si>
  <si>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</si>
  <si>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</si>
  <si>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</si>
  <si>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</si>
  <si>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</si>
  <si>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</si>
  <si>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</si>
  <si>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</si>
  <si>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</si>
  <si>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</si>
  <si>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</si>
  <si>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</si>
  <si>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</si>
  <si>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</si>
  <si>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</si>
  <si>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</si>
  <si>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</si>
  <si>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</si>
  <si>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</si>
  <si>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</si>
  <si>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</si>
  <si>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</si>
  <si>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</si>
  <si>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</si>
  <si>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</si>
  <si>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</si>
  <si>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</si>
  <si>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</si>
  <si>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</si>
  <si>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</si>
  <si>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</si>
  <si>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</si>
  <si>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</si>
  <si>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</si>
  <si>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</si>
  <si>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</si>
  <si>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</si>
  <si>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</si>
  <si>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</si>
  <si>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</si>
  <si>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</si>
  <si>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</si>
  <si>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</si>
  <si>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</si>
  <si>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</si>
  <si>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</si>
  <si>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</si>
  <si>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</si>
  <si>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</si>
  <si>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</si>
  <si>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</si>
  <si>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</si>
  <si>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</si>
  <si>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</si>
  <si>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</si>
  <si>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</si>
  <si>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</si>
  <si>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</si>
  <si>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</si>
  <si>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</si>
  <si>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</si>
  <si>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</si>
  <si>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</si>
  <si>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</si>
  <si>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</si>
  <si>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</si>
  <si>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</si>
  <si>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</si>
  <si>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</si>
  <si>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</si>
  <si>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</si>
  <si>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</si>
  <si>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</si>
  <si>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</si>
  <si>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</si>
  <si>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</si>
  <si>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</si>
  <si>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</si>
  <si>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</si>
  <si>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</si>
  <si>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</si>
  <si>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</si>
  <si>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</si>
  <si>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</si>
  <si>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</si>
  <si>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</si>
  <si>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</si>
  <si>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</si>
  <si>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</si>
  <si>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</si>
  <si>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</si>
  <si>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</si>
  <si>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</si>
  <si>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</si>
  <si>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</si>
  <si>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</si>
  <si>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</si>
  <si>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</si>
  <si>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</si>
  <si>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</si>
  <si>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</si>
  <si>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</si>
  <si>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</si>
  <si>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</si>
  <si>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</si>
  <si>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</si>
  <si>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</si>
  <si>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</si>
  <si>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</si>
  <si>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</si>
  <si>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</si>
  <si>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</si>
  <si>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</si>
  <si>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</si>
  <si>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</si>
  <si>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</si>
  <si>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</si>
  <si>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</si>
  <si>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</si>
  <si>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</si>
  <si>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</si>
  <si>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</si>
  <si>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</si>
  <si>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</si>
  <si>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</si>
  <si>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</si>
  <si>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</si>
  <si>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</si>
  <si>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</si>
  <si>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</si>
  <si>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</si>
  <si>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</si>
  <si>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</si>
  <si>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</si>
  <si>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</si>
  <si>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</si>
  <si>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</si>
  <si>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</si>
  <si>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</si>
  <si>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</si>
  <si>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</si>
  <si>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</si>
  <si>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</si>
  <si>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</si>
  <si>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</si>
  <si>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</si>
  <si>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</si>
  <si>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</si>
  <si>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</si>
  <si>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</si>
  <si>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</si>
  <si>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</si>
  <si>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</si>
  <si>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</si>
  <si>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</si>
  <si>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</si>
  <si>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</si>
  <si>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</si>
  <si>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</si>
  <si>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</si>
  <si>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</si>
  <si>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</si>
  <si>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</si>
  <si>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</si>
  <si>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</si>
  <si>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</si>
  <si>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</si>
  <si>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</si>
  <si>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</si>
  <si>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</si>
  <si>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</si>
  <si>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</si>
  <si>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</si>
  <si>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</si>
  <si>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</si>
  <si>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</si>
  <si>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</si>
  <si>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</si>
  <si>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</si>
  <si>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</si>
  <si>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</si>
  <si>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</si>
  <si>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</si>
  <si>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</si>
  <si>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</si>
  <si>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</si>
  <si>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</si>
  <si>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</si>
  <si>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</si>
  <si>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</si>
  <si>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</si>
  <si>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</si>
  <si>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</si>
  <si>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</si>
  <si>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</si>
  <si>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</si>
  <si>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</si>
  <si>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</si>
  <si>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</si>
  <si>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</si>
  <si>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</si>
  <si>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</si>
  <si>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</si>
  <si>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</si>
  <si>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</si>
  <si>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</si>
  <si>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</si>
  <si>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</si>
  <si>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</si>
  <si>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</si>
  <si>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</si>
  <si>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</si>
  <si>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</si>
  <si>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</si>
  <si>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</si>
  <si>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</si>
  <si>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</si>
  <si>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</si>
  <si>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</si>
  <si>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</si>
  <si>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</si>
  <si>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</si>
  <si>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</si>
  <si>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</si>
  <si>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</si>
  <si>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</si>
  <si>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</si>
  <si>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</si>
  <si>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</si>
  <si>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</si>
  <si>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</si>
  <si>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</si>
  <si>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</si>
  <si>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</si>
  <si>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</si>
  <si>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</si>
  <si>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</si>
  <si>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</si>
  <si>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</si>
  <si>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</si>
  <si>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</si>
  <si>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</si>
  <si>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</si>
  <si>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</si>
  <si>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</si>
  <si>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</si>
  <si>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</si>
  <si>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</si>
  <si>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</si>
  <si>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</si>
  <si>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</si>
  <si>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</si>
  <si>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</si>
  <si>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</si>
  <si>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</si>
  <si>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</si>
  <si>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</si>
  <si>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</si>
  <si>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</si>
  <si>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</si>
  <si>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</si>
  <si>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</si>
  <si>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</si>
  <si>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</si>
  <si>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</si>
  <si>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</si>
  <si>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</si>
  <si>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</si>
  <si>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</si>
  <si>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</si>
  <si>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</si>
  <si>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</si>
  <si>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</si>
  <si>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</si>
  <si>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</si>
  <si>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</si>
  <si>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</si>
  <si>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</si>
  <si>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</si>
  <si>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</si>
  <si>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</si>
  <si>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</si>
  <si>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</si>
  <si>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</si>
  <si>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</si>
  <si>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</si>
  <si>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</si>
  <si>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</si>
  <si>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</si>
  <si>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</si>
  <si>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</si>
  <si>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</si>
  <si>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</si>
  <si>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</si>
  <si>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</si>
  <si>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</si>
  <si>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</si>
  <si>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</si>
  <si>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</si>
  <si>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</si>
  <si>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</si>
  <si>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</si>
  <si>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</si>
  <si>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</si>
  <si>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</si>
  <si>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</si>
  <si>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</si>
  <si>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</si>
  <si>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</si>
  <si>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</si>
  <si>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</si>
  <si>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</si>
  <si>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</si>
  <si>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</si>
  <si>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</si>
  <si>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</si>
  <si>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</si>
  <si>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</si>
  <si>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</si>
  <si>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</si>
  <si>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</si>
  <si>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</si>
  <si>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</si>
  <si>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</si>
  <si>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</si>
  <si>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</si>
  <si>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</si>
  <si>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</si>
  <si>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</si>
  <si>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</si>
  <si>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</si>
  <si>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</si>
  <si>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</si>
  <si>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</si>
  <si>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</si>
  <si>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</si>
  <si>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</si>
  <si>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</si>
  <si>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</si>
  <si>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</si>
  <si>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</si>
  <si>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</si>
  <si>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</si>
  <si>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</si>
  <si>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</si>
  <si>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</si>
  <si>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</si>
  <si>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</si>
  <si>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</si>
  <si>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</si>
  <si>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</si>
  <si>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</si>
  <si>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</si>
  <si>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</si>
  <si>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</si>
  <si>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</si>
  <si>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</si>
  <si>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</si>
  <si>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</si>
  <si>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</si>
  <si>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</si>
  <si>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</si>
  <si>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</si>
  <si>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</si>
  <si>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</si>
  <si>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</si>
  <si>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</si>
  <si>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</si>
  <si>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</si>
  <si>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</si>
  <si>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</si>
  <si>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</si>
  <si>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</si>
  <si>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</si>
  <si>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</si>
  <si>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</si>
  <si>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</si>
  <si>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</si>
  <si>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</si>
  <si>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</si>
  <si>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</si>
  <si>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</si>
  <si>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</si>
  <si>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</si>
  <si>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</si>
  <si>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</si>
  <si>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</si>
  <si>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</si>
  <si>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</si>
  <si>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</si>
  <si>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</si>
  <si>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</si>
  <si>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</si>
  <si>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</si>
  <si>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</si>
  <si>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</si>
  <si>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</si>
  <si>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</si>
  <si>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</si>
  <si>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</si>
  <si>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</si>
  <si>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</si>
  <si>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</si>
  <si>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</si>
  <si>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</si>
  <si>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</si>
  <si>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</si>
  <si>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</si>
  <si>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</si>
  <si>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</si>
  <si>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</si>
  <si>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</si>
  <si>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</si>
  <si>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</si>
  <si>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</si>
  <si>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</si>
  <si>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</si>
  <si>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</si>
  <si>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</si>
  <si>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</si>
  <si>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</si>
  <si>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</si>
  <si>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</si>
  <si>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</si>
  <si>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</si>
  <si>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</si>
  <si>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</si>
  <si>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</si>
  <si>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</si>
  <si>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</si>
  <si>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</si>
  <si>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</si>
  <si>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</si>
  <si>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</si>
  <si>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</si>
  <si>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</si>
  <si>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</si>
  <si>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</si>
  <si>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</si>
  <si>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</si>
  <si>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</si>
  <si>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</si>
  <si>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</si>
  <si>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</si>
  <si>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</si>
  <si>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</si>
  <si>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</si>
  <si>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</si>
  <si>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</si>
  <si>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</si>
  <si>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</si>
  <si>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</si>
  <si>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</si>
  <si>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</si>
  <si>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</si>
  <si>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</si>
  <si>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</si>
  <si>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</si>
  <si>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</si>
  <si>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</si>
  <si>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</si>
  <si>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</si>
  <si>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</si>
  <si>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</si>
  <si>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</si>
  <si>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</si>
  <si>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</si>
  <si>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</si>
  <si>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</si>
  <si>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</si>
  <si>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</si>
  <si>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</si>
  <si>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</si>
  <si>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</si>
  <si>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</si>
  <si>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</si>
  <si>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</si>
  <si>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</si>
  <si>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</si>
  <si>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</si>
  <si>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</si>
  <si>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</si>
  <si>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</si>
  <si>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</si>
  <si>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</si>
  <si>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</si>
  <si>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</si>
  <si>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</si>
  <si>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</si>
  <si>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</si>
  <si>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</si>
  <si>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</si>
  <si>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</si>
  <si>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</si>
  <si>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</si>
  <si>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</si>
  <si>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</si>
  <si>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</si>
  <si>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</si>
  <si>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</si>
  <si>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</si>
  <si>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</si>
  <si>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</si>
  <si>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</si>
  <si>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</si>
  <si>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</si>
  <si>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</si>
  <si>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</si>
  <si>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</si>
  <si>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</si>
  <si>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</si>
  <si>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</si>
  <si>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</si>
  <si>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</si>
  <si>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</si>
  <si>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</si>
  <si>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</si>
  <si>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</si>
  <si>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</si>
  <si>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</si>
  <si>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</si>
  <si>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</si>
  <si>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</si>
  <si>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</si>
  <si>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</si>
  <si>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</si>
  <si>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</si>
  <si>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</si>
  <si>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</si>
  <si>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</si>
  <si>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</si>
  <si>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</si>
  <si>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</si>
  <si>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</si>
  <si>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</si>
  <si>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</si>
  <si>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</si>
  <si>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</si>
  <si>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</si>
  <si>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</si>
  <si>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</si>
  <si>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</si>
  <si>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</si>
  <si>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</si>
  <si>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</si>
  <si>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</si>
  <si>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</si>
  <si>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</si>
  <si>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</si>
  <si>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</si>
  <si>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</si>
  <si>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</si>
  <si>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</si>
  <si>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</si>
  <si>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</si>
  <si>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</si>
  <si>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</si>
  <si>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</si>
  <si>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</si>
  <si>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</si>
  <si>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</si>
  <si>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</si>
  <si>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</si>
  <si>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</si>
  <si>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</si>
  <si>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</si>
  <si>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</si>
  <si>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</si>
  <si>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</si>
  <si>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</si>
  <si>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</si>
  <si>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</si>
  <si>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</si>
  <si>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</si>
  <si>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</si>
  <si>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</si>
  <si>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</si>
  <si>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</si>
  <si>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</si>
  <si>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</si>
  <si>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</si>
  <si>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</si>
  <si>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</si>
  <si>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</si>
  <si>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</si>
  <si>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</si>
  <si>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</si>
  <si>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</si>
  <si>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</si>
  <si>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</si>
  <si>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</si>
  <si>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</si>
  <si>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</si>
  <si>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</si>
  <si>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</si>
  <si>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</si>
  <si>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</si>
  <si>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</si>
  <si>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</si>
  <si>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</si>
  <si>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</si>
  <si>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</si>
  <si>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</si>
  <si>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</si>
  <si>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</si>
  <si>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</si>
  <si>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</si>
  <si>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</si>
  <si>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</si>
  <si>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</si>
  <si>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</si>
  <si>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</si>
  <si>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</si>
  <si>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</si>
  <si>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</si>
  <si>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</si>
  <si>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</si>
  <si>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</si>
  <si>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</si>
  <si>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</si>
  <si>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</si>
  <si>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</si>
  <si>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</si>
  <si>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</si>
  <si>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</si>
  <si>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</si>
  <si>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</si>
  <si>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</si>
  <si>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</si>
  <si>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</si>
  <si>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</si>
  <si>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</si>
  <si>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</si>
  <si>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</si>
  <si>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</si>
  <si>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</si>
  <si>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</si>
  <si>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</si>
  <si>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</si>
  <si>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</si>
  <si>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</si>
  <si>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</si>
  <si>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</si>
  <si>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</si>
  <si>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</si>
  <si>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</si>
  <si>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</si>
  <si>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</si>
  <si>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</si>
  <si>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</si>
  <si>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</si>
  <si>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</si>
  <si>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</si>
  <si>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</si>
  <si>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</si>
  <si>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</si>
  <si>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</si>
  <si>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</si>
  <si>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</si>
  <si>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</si>
  <si>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</si>
  <si>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</si>
  <si>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</si>
  <si>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</si>
  <si>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</si>
  <si>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</si>
  <si>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</si>
  <si>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</si>
  <si>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</si>
  <si>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</si>
  <si>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</si>
  <si>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</si>
  <si>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</si>
  <si>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</si>
  <si>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</si>
  <si>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</si>
  <si>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</si>
  <si>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</si>
  <si>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</si>
  <si>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</si>
  <si>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</si>
  <si>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</si>
  <si>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</si>
  <si>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</si>
  <si>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</si>
  <si>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</si>
  <si>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</si>
  <si>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</si>
  <si>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</si>
  <si>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</si>
  <si>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</si>
  <si>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</si>
  <si>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</si>
  <si>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</si>
  <si>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</si>
  <si>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</si>
  <si>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</si>
  <si>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</si>
  <si>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</si>
  <si>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</si>
  <si>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</si>
  <si>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</si>
  <si>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</si>
  <si>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</si>
  <si>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</si>
  <si>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</si>
  <si>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</si>
  <si>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</si>
  <si>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</si>
  <si>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</si>
  <si>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</si>
  <si>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</si>
  <si>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</si>
  <si>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</si>
  <si>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</si>
  <si>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</si>
  <si>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</si>
  <si>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</si>
  <si>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</si>
  <si>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</si>
  <si>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</si>
  <si>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</si>
  <si>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</si>
  <si>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</si>
  <si>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</si>
  <si>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</si>
  <si>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</si>
  <si>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</si>
  <si>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</si>
  <si>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</si>
  <si>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</si>
  <si>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</si>
  <si>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</si>
  <si>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</si>
  <si>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</si>
  <si>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</si>
  <si>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</si>
  <si>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</si>
  <si>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</si>
  <si>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</si>
  <si>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</si>
  <si>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</si>
  <si>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</si>
  <si>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</si>
  <si>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</si>
  <si>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</si>
  <si>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</si>
  <si>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</si>
  <si>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</si>
  <si>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</si>
  <si>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</si>
  <si>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</si>
  <si>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</si>
  <si>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</si>
  <si>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</si>
  <si>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</si>
  <si>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</si>
  <si>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</si>
  <si>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</si>
  <si>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</si>
  <si>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</si>
  <si>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</si>
  <si>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</si>
  <si>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</si>
  <si>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</si>
  <si>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</si>
  <si>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</si>
  <si>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</si>
  <si>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</si>
  <si>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</si>
  <si>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</si>
  <si>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</si>
  <si>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</si>
  <si>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</si>
  <si>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</si>
  <si>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</si>
  <si>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</si>
  <si>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</si>
  <si>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</si>
  <si>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</si>
  <si>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</si>
  <si>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</si>
  <si>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</si>
  <si>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</si>
  <si>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</si>
  <si>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</si>
  <si>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</si>
  <si>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</si>
  <si>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</si>
  <si>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</si>
  <si>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</si>
  <si>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</si>
  <si>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</si>
  <si>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</si>
  <si>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</si>
  <si>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</si>
  <si>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</si>
  <si>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</si>
  <si>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</si>
  <si>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</si>
  <si>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</si>
  <si>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</si>
  <si>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</si>
  <si>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</si>
  <si>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</si>
  <si>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</si>
  <si>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</si>
  <si>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</si>
  <si>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</si>
  <si>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</si>
  <si>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</si>
  <si>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</si>
  <si>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</si>
  <si>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</si>
  <si>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</si>
  <si>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</si>
  <si>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</si>
  <si>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</si>
  <si>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</si>
  <si>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</si>
  <si>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</si>
  <si>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</si>
  <si>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</si>
  <si>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</si>
  <si>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</si>
  <si>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</si>
  <si>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</si>
  <si>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</si>
  <si>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</si>
  <si>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</si>
  <si>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</si>
  <si>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</si>
  <si>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</si>
  <si>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</si>
  <si>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</si>
  <si>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</si>
  <si>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</si>
  <si>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</si>
  <si>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</si>
  <si>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</si>
  <si>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</si>
  <si>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</si>
  <si>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</si>
  <si>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</si>
  <si>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</si>
  <si>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</si>
  <si>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</si>
  <si>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</si>
  <si>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</si>
  <si>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</si>
  <si>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</si>
  <si>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</si>
  <si>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</si>
  <si>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</si>
  <si>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</si>
  <si>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</si>
  <si>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</si>
  <si>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</si>
  <si>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</si>
  <si>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</si>
  <si>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</si>
  <si>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</si>
  <si>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</si>
  <si>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</si>
  <si>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</si>
  <si>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</si>
  <si>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</si>
  <si>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</si>
  <si>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</si>
  <si>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</si>
  <si>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</si>
  <si>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</si>
  <si>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</si>
  <si>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</si>
  <si>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</si>
  <si>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</si>
  <si>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</si>
  <si>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</si>
  <si>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</si>
  <si>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</si>
  <si>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</si>
  <si>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</si>
  <si>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</si>
  <si>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</si>
  <si>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</si>
  <si>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</si>
  <si>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</si>
  <si>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</si>
  <si>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</si>
  <si>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</si>
  <si>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</si>
  <si>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</si>
  <si>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</si>
  <si>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</si>
  <si>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</si>
  <si>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</si>
  <si>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</si>
  <si>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</si>
  <si>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</si>
  <si>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</si>
  <si>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</si>
  <si>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</si>
  <si>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</si>
  <si>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</si>
  <si>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</si>
  <si>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</si>
  <si>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</si>
  <si>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</si>
  <si>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</si>
  <si>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</si>
  <si>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</si>
  <si>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</si>
  <si>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</si>
  <si>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</si>
  <si>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</si>
  <si>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</si>
  <si>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</si>
  <si>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</si>
  <si>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</si>
  <si>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</si>
  <si>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</si>
  <si>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</si>
  <si>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</si>
  <si>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</si>
  <si>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</si>
  <si>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</si>
  <si>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</si>
  <si>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</si>
  <si>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</si>
  <si>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</si>
  <si>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</si>
  <si>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</si>
  <si>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</si>
  <si>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</si>
  <si>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</si>
  <si>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</si>
  <si>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</si>
  <si>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</si>
  <si>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</si>
  <si>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</si>
  <si>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</si>
  <si>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</si>
  <si>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</si>
  <si>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</si>
  <si>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</si>
  <si>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</si>
  <si>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</si>
  <si>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</si>
  <si>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</si>
  <si>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</si>
  <si>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</si>
  <si>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</si>
  <si>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</si>
  <si>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</si>
  <si>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</si>
  <si>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</si>
  <si>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</si>
  <si>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</si>
  <si>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</si>
  <si>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</si>
  <si>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</si>
  <si>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</si>
  <si>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</si>
  <si>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</si>
  <si>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</si>
  <si>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</si>
  <si>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</si>
  <si>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</si>
  <si>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</si>
  <si>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</si>
  <si>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</si>
  <si>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</si>
  <si>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</si>
  <si>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</si>
  <si>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</si>
  <si>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</si>
  <si>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</si>
  <si>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</si>
  <si>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</si>
  <si>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</si>
  <si>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</si>
  <si>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</si>
  <si>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</si>
  <si>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</si>
  <si>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</si>
  <si>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</si>
  <si>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</si>
  <si>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</si>
  <si>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</si>
  <si>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</si>
  <si>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</si>
  <si>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</si>
  <si>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</si>
  <si>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</si>
  <si>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</si>
  <si>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</si>
  <si>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</si>
  <si>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</si>
  <si>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</si>
  <si>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</si>
  <si>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</si>
  <si>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</si>
  <si>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</si>
  <si>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</si>
  <si>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</si>
  <si>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</si>
  <si>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</si>
  <si>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</si>
  <si>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</si>
  <si>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</si>
  <si>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</si>
  <si>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</si>
  <si>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</si>
  <si>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</si>
  <si>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</si>
  <si>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</si>
  <si>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</si>
  <si>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</si>
  <si>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</si>
  <si>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</si>
  <si>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</si>
  <si>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</si>
  <si>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</si>
  <si>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</si>
  <si>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</si>
  <si>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</si>
  <si>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</si>
  <si>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</si>
  <si>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</si>
  <si>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</si>
  <si>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</si>
  <si>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</si>
  <si>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</si>
  <si>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</si>
  <si>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</si>
  <si>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</si>
  <si>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</si>
  <si>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</si>
  <si>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</si>
  <si>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</si>
  <si>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</si>
  <si>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</si>
  <si>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</si>
  <si>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</si>
  <si>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</si>
  <si>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</si>
  <si>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</si>
  <si>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</si>
  <si>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</si>
  <si>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</si>
  <si>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</si>
  <si>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</si>
  <si>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</si>
  <si>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</si>
  <si>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</si>
  <si>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</si>
  <si>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</si>
  <si>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</si>
  <si>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</si>
  <si>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</si>
  <si>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</si>
  <si>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</si>
  <si>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</si>
  <si>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</si>
  <si>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</si>
  <si>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</si>
  <si>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</si>
  <si>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</si>
  <si>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</si>
  <si>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</si>
  <si>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</si>
  <si>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</si>
  <si>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</si>
  <si>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</si>
  <si>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</si>
  <si>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</si>
  <si>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</si>
  <si>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</si>
  <si>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</si>
  <si>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</si>
  <si>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</si>
  <si>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</si>
  <si>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</si>
  <si>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</si>
  <si>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</si>
  <si>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</si>
  <si>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</si>
  <si>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</si>
  <si>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</si>
  <si>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</si>
  <si>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</si>
  <si>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</si>
  <si>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</si>
  <si>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</si>
  <si>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</si>
  <si>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</si>
  <si>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</si>
  <si>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</si>
  <si>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</si>
  <si>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</si>
  <si>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</si>
  <si>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</si>
  <si>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</si>
  <si>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</si>
  <si>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</si>
  <si>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</si>
  <si>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</si>
  <si>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</si>
  <si>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</si>
  <si>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</si>
  <si>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</si>
  <si>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</si>
  <si>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</si>
  <si>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</si>
  <si>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</si>
  <si>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</si>
  <si>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</si>
  <si>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</si>
  <si>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</si>
  <si>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</si>
  <si>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</si>
  <si>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</si>
  <si>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</si>
  <si>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</si>
  <si>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</si>
  <si>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</si>
  <si>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</si>
  <si>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</si>
  <si>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</si>
  <si>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</si>
  <si>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</si>
  <si>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</si>
  <si>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</si>
  <si>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</si>
  <si>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</si>
  <si>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</si>
  <si>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</si>
  <si>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</si>
  <si>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</si>
  <si>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</si>
  <si>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</si>
  <si>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</si>
  <si>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</si>
  <si>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</si>
  <si>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</si>
  <si>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</si>
  <si>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</si>
  <si>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</si>
  <si>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</si>
  <si>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</si>
  <si>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</si>
  <si>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</si>
  <si>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</si>
  <si>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</si>
  <si>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</si>
  <si>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</si>
  <si>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</si>
  <si>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</si>
  <si>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</si>
  <si>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</si>
  <si>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</si>
  <si>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</si>
  <si>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</si>
  <si>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</si>
  <si>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</si>
  <si>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</si>
  <si>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</si>
  <si>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</si>
  <si>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</si>
  <si>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</si>
  <si>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</si>
  <si>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</si>
  <si>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</si>
  <si>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</si>
  <si>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</si>
  <si>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</si>
  <si>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</si>
  <si>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</si>
  <si>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</si>
  <si>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</si>
  <si>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</si>
  <si>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</si>
  <si>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</si>
  <si>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</si>
  <si>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</si>
  <si>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</si>
  <si>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</si>
  <si>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</si>
  <si>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</si>
  <si>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</si>
  <si>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</si>
  <si>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</si>
  <si>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</si>
  <si>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</si>
  <si>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</si>
  <si>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</si>
  <si>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</si>
  <si>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</si>
  <si>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</si>
  <si>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</si>
  <si>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</si>
  <si>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</si>
  <si>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</si>
  <si>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</si>
  <si>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</si>
  <si>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</si>
  <si>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</si>
  <si>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</si>
  <si>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</si>
  <si>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</si>
  <si>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</si>
  <si>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</si>
  <si>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</si>
  <si>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</si>
  <si>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</si>
  <si>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</si>
  <si>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</si>
  <si>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</si>
  <si>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</si>
  <si>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</si>
  <si>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</si>
  <si>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</si>
  <si>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</si>
  <si>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</si>
  <si>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</si>
  <si>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</si>
  <si>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</si>
  <si>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</si>
  <si>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</si>
  <si>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</si>
  <si>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</si>
  <si>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</si>
  <si>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</si>
  <si>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</si>
  <si>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</si>
  <si>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</si>
  <si>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</si>
  <si>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</si>
  <si>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</si>
  <si>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</si>
  <si>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</si>
  <si>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</si>
  <si>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</si>
  <si>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</si>
  <si>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</si>
  <si>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</si>
  <si>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</si>
  <si>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</si>
  <si>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</si>
  <si>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</si>
  <si>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</si>
  <si>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</si>
  <si>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</si>
  <si>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</si>
  <si>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</si>
  <si>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</si>
  <si>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</si>
  <si>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</si>
  <si>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</si>
  <si>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</si>
  <si>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</si>
  <si>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</si>
  <si>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</si>
  <si>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</si>
  <si>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</si>
  <si>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</si>
  <si>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</si>
  <si>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</si>
  <si>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</si>
  <si>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</si>
  <si>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</si>
  <si>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</si>
  <si>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</si>
  <si>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</si>
  <si>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</si>
  <si>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</si>
  <si>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</si>
  <si>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</si>
  <si>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</si>
  <si>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</si>
  <si>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</si>
  <si>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</si>
  <si>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</si>
  <si>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</si>
  <si>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</si>
  <si>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</si>
  <si>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</si>
  <si>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</si>
  <si>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</si>
  <si>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</si>
  <si>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</si>
  <si>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</si>
  <si>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</si>
  <si>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</si>
  <si>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</si>
  <si>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</si>
  <si>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</si>
  <si>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</si>
  <si>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</si>
  <si>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</si>
  <si>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</si>
  <si>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</si>
  <si>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</si>
  <si>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</si>
  <si>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</si>
  <si>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</si>
  <si>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</si>
  <si>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</si>
  <si>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</si>
  <si>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</si>
  <si>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</si>
  <si>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</si>
  <si>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</si>
  <si>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</si>
  <si>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</si>
  <si>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</si>
  <si>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</si>
  <si>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</si>
  <si>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</si>
  <si>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</si>
  <si>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</si>
  <si>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</si>
  <si>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</si>
  <si>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</si>
  <si>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</si>
  <si>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</si>
  <si>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</si>
  <si>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</si>
  <si>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</si>
  <si>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</si>
  <si>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</si>
  <si>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</si>
  <si>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</si>
  <si>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</si>
  <si>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</si>
  <si>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</si>
  <si>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</si>
  <si>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</si>
  <si>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</si>
  <si>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</si>
  <si>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</si>
  <si>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</si>
  <si>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</si>
  <si>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</si>
  <si>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</si>
  <si>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</si>
  <si>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</si>
  <si>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</si>
  <si>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</si>
  <si>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</si>
  <si>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</si>
  <si>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</si>
  <si>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</si>
  <si>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</si>
  <si>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</si>
  <si>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</si>
  <si>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</si>
  <si>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</si>
  <si>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</si>
  <si>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</si>
  <si>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</si>
  <si>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</si>
  <si>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</si>
  <si>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</si>
  <si>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</si>
  <si>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</si>
  <si>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</si>
  <si>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</si>
  <si>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</si>
  <si>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</si>
  <si>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</si>
  <si>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</si>
  <si>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</si>
  <si>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</si>
  <si>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</si>
  <si>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</si>
  <si>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</si>
  <si>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</si>
  <si>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</si>
  <si>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</si>
  <si>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</si>
  <si>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</si>
  <si>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</si>
  <si>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</si>
  <si>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</si>
  <si>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</si>
  <si>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</si>
  <si>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</si>
  <si>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</si>
  <si>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</si>
  <si>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</si>
  <si>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</si>
  <si>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</si>
  <si>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</si>
  <si>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</si>
  <si>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</si>
  <si>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</si>
  <si>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</si>
  <si>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</si>
  <si>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</si>
  <si>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</si>
  <si>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</si>
  <si>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</si>
  <si>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</si>
  <si>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</si>
  <si>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</si>
  <si>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</si>
  <si>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</si>
  <si>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</si>
  <si>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</si>
  <si>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</si>
  <si>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</si>
  <si>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</si>
  <si>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</si>
  <si>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</si>
  <si>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</si>
  <si>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</si>
  <si>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</si>
  <si>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</si>
  <si>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</si>
  <si>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</si>
  <si>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</si>
  <si>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</si>
  <si>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</si>
  <si>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</si>
  <si>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</si>
  <si>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</si>
  <si>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</si>
  <si>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</si>
  <si>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</si>
  <si>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</si>
  <si>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</si>
  <si>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</si>
  <si>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</si>
  <si>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</si>
  <si>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</si>
  <si>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</si>
  <si>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</si>
  <si>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</si>
  <si>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</si>
  <si>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</si>
  <si>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</si>
  <si>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</si>
  <si>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</si>
  <si>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</si>
  <si>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</si>
  <si>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</si>
  <si>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</si>
  <si>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</si>
  <si>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</si>
  <si>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</si>
  <si>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</si>
  <si>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</si>
  <si>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</si>
  <si>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</si>
  <si>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</si>
  <si>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</si>
  <si>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</si>
  <si>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</si>
  <si>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</si>
  <si>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</si>
  <si>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</si>
  <si>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</si>
  <si>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</si>
  <si>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</si>
  <si>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</si>
  <si>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</si>
  <si>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</si>
  <si>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</si>
  <si>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</si>
  <si>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</si>
  <si>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</si>
  <si>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</si>
  <si>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</si>
  <si>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</si>
  <si>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</si>
  <si>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</si>
  <si>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</si>
  <si>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</si>
  <si>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</si>
  <si>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</si>
  <si>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</si>
  <si>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</si>
  <si>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</si>
  <si>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</si>
  <si>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</si>
  <si>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</si>
  <si>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</si>
  <si>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</si>
  <si>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</si>
  <si>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</si>
  <si>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</si>
  <si>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</si>
  <si>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</si>
  <si>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</si>
  <si>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</si>
  <si>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</si>
  <si>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</si>
  <si>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</si>
  <si>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</si>
  <si>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</si>
  <si>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</si>
  <si>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</si>
  <si>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</si>
  <si>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</si>
  <si>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</si>
  <si>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</si>
  <si>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</si>
  <si>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</si>
  <si>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</si>
  <si>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</si>
  <si>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</si>
  <si>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</si>
  <si>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</si>
  <si>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</si>
  <si>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</si>
  <si>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</si>
  <si>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</si>
  <si>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</si>
  <si>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</si>
  <si>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</si>
  <si>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</si>
  <si>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</si>
  <si>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</si>
  <si>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</si>
  <si>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</si>
  <si>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</si>
  <si>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</si>
  <si>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</si>
  <si>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</si>
  <si>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</si>
  <si>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</si>
  <si>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</si>
  <si>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</si>
  <si>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</si>
  <si>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</si>
  <si>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</si>
  <si>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</si>
  <si>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</si>
  <si>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</si>
  <si>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</si>
  <si>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</si>
  <si>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</si>
  <si>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</si>
  <si>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</si>
  <si>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</si>
  <si>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</si>
  <si>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</si>
  <si>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</si>
  <si>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</si>
  <si>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</si>
  <si>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</si>
  <si>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</si>
  <si>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</si>
  <si>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</si>
  <si>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</si>
  <si>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</si>
  <si>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</si>
  <si>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</si>
  <si>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</si>
  <si>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</si>
  <si>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</si>
  <si>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</si>
  <si>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</si>
  <si>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</si>
  <si>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</si>
  <si>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</si>
  <si>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</si>
  <si>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</si>
  <si>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</si>
  <si>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</si>
  <si>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</si>
  <si>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</si>
  <si>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</si>
  <si>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</si>
  <si>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</si>
  <si>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</si>
  <si>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</si>
  <si>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</si>
  <si>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</si>
  <si>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</si>
  <si>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</si>
  <si>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</si>
  <si>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</si>
  <si>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</si>
  <si>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</si>
  <si>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</si>
  <si>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</si>
  <si>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</si>
  <si>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</si>
  <si>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</si>
  <si>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</si>
  <si>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</si>
  <si>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</si>
  <si>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</si>
  <si>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</si>
  <si>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</si>
  <si>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</si>
  <si>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</si>
  <si>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</si>
  <si>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</si>
  <si>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</si>
  <si>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</si>
  <si>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</si>
  <si>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</si>
  <si>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</si>
  <si>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</si>
  <si>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</si>
  <si>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</si>
  <si>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</si>
  <si>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</si>
  <si>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</si>
  <si>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</si>
  <si>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</si>
  <si>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</si>
  <si>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</si>
  <si>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</si>
  <si>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</si>
  <si>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</si>
  <si>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</si>
  <si>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</si>
  <si>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</si>
  <si>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</si>
  <si>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</si>
  <si>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</si>
  <si>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</si>
  <si>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</si>
  <si>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</si>
  <si>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</si>
  <si>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</si>
  <si>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</si>
  <si>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</si>
  <si>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</si>
  <si>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</si>
  <si>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</si>
  <si>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</si>
  <si>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</si>
  <si>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</si>
  <si>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</si>
  <si>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</si>
  <si>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</si>
  <si>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</si>
  <si>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</si>
  <si>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</si>
  <si>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</si>
  <si>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</si>
  <si>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</si>
  <si>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</si>
  <si>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</si>
  <si>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</si>
  <si>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</si>
  <si>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</si>
  <si>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</si>
  <si>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</si>
  <si>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</si>
  <si>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</si>
  <si>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</si>
  <si>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</si>
  <si>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</si>
  <si>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</si>
  <si>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</si>
  <si>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</si>
  <si>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</si>
  <si>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</si>
  <si>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</si>
  <si>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</si>
  <si>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</si>
  <si>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</si>
  <si>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</si>
  <si>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</si>
  <si>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</si>
  <si>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</si>
  <si>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</si>
  <si>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</si>
  <si>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</si>
  <si>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</si>
  <si>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</si>
  <si>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</si>
  <si>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</si>
  <si>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</si>
  <si>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</si>
  <si>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</si>
  <si>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</si>
  <si>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</si>
  <si>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</si>
  <si>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</si>
  <si>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</si>
  <si>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</si>
  <si>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</si>
  <si>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</si>
  <si>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</si>
  <si>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</si>
  <si>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</si>
  <si>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</si>
  <si>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</si>
  <si>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</si>
  <si>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</si>
  <si>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</si>
  <si>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</si>
  <si>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</si>
  <si>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</si>
  <si>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</si>
  <si>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</si>
  <si>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</si>
  <si>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</si>
  <si>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</si>
  <si>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</si>
  <si>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</si>
  <si>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</si>
  <si>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</si>
  <si>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</si>
  <si>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</si>
  <si>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</si>
  <si>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</si>
  <si>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</si>
  <si>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</si>
  <si>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</si>
  <si>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</si>
  <si>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</si>
  <si>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</si>
  <si>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</si>
  <si>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</si>
  <si>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</si>
  <si>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</si>
  <si>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</si>
  <si>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</si>
  <si>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</si>
  <si>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</si>
  <si>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</si>
  <si>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</si>
  <si>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</si>
  <si>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</si>
  <si>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</si>
  <si>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</si>
  <si>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</si>
  <si>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</si>
  <si>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</si>
  <si>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</si>
  <si>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</si>
  <si>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</si>
  <si>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</si>
  <si>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</si>
  <si>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</si>
  <si>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</si>
  <si>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</si>
  <si>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</si>
  <si>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</si>
  <si>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</si>
  <si>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</si>
  <si>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</si>
  <si>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</si>
  <si>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</si>
  <si>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</si>
  <si>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</si>
  <si>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</si>
  <si>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</si>
  <si>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</si>
  <si>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</si>
  <si>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</si>
  <si>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</si>
  <si>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</si>
  <si>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</si>
  <si>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</si>
  <si>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</si>
  <si>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</si>
  <si>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</si>
  <si>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</si>
  <si>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</si>
  <si>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</si>
  <si>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</si>
  <si>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</si>
  <si>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</si>
  <si>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</si>
  <si>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</si>
  <si>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</si>
  <si>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</si>
  <si>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</si>
  <si>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</si>
  <si>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</si>
  <si>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</si>
  <si>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</si>
  <si>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</si>
  <si>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</si>
  <si>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</si>
  <si>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</si>
  <si>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</si>
  <si>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</si>
  <si>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</si>
  <si>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</si>
  <si>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</si>
  <si>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</si>
  <si>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</si>
  <si>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</si>
  <si>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</si>
  <si>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</si>
  <si>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</si>
  <si>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</si>
  <si>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</si>
  <si>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</si>
  <si>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</si>
  <si>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</si>
  <si>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</si>
  <si>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</si>
  <si>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</si>
  <si>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</si>
  <si>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</si>
  <si>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</si>
  <si>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</si>
  <si>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</si>
  <si>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</si>
  <si>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</si>
  <si>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</si>
  <si>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</si>
  <si>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</si>
  <si>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</si>
  <si>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</si>
  <si>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</si>
  <si>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</si>
  <si>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</si>
  <si>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</si>
  <si>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</si>
  <si>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</si>
  <si>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</si>
  <si>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</si>
  <si>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</si>
  <si>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</si>
  <si>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</si>
  <si>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</si>
  <si>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</si>
  <si>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</si>
  <si>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</si>
  <si>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</si>
  <si>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</si>
  <si>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</si>
  <si>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</si>
  <si>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</si>
  <si>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</si>
  <si>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</si>
  <si>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</si>
  <si>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</si>
  <si>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</si>
  <si>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</si>
  <si>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</si>
  <si>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</si>
  <si>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</si>
  <si>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</si>
  <si>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</si>
  <si>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</si>
  <si>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</si>
  <si>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</si>
  <si>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</si>
  <si>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</si>
  <si>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</si>
  <si>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</si>
  <si>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</si>
  <si>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</si>
  <si>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</si>
  <si>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</si>
  <si>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</si>
  <si>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</si>
  <si>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</si>
  <si>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</si>
  <si>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</si>
  <si>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</si>
  <si>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</si>
  <si>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</si>
  <si>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</si>
  <si>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</si>
  <si>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</si>
  <si>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</si>
  <si>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</si>
  <si>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</si>
  <si>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</si>
  <si>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</si>
  <si>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</si>
  <si>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</si>
  <si>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</si>
  <si>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</si>
  <si>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</si>
  <si>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</si>
  <si>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</si>
  <si>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</si>
  <si>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</si>
  <si>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</si>
  <si>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</si>
  <si>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</si>
  <si>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</si>
  <si>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</si>
  <si>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</si>
  <si>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</si>
  <si>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</si>
  <si>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</si>
  <si>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</si>
  <si>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</si>
  <si>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</si>
  <si>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</si>
  <si>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</si>
  <si>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</si>
  <si>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</si>
  <si>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</si>
  <si>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</si>
  <si>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</si>
  <si>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</si>
  <si>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</si>
  <si>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</si>
  <si>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</si>
  <si>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</si>
  <si>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</si>
  <si>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</si>
  <si>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</si>
  <si>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</si>
  <si>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</si>
  <si>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</si>
  <si>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</si>
  <si>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</si>
  <si>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</si>
  <si>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</si>
  <si>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</si>
  <si>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</si>
  <si>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</si>
  <si>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</si>
  <si>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</si>
  <si>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</si>
  <si>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</si>
  <si>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</si>
  <si>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</si>
  <si>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</si>
  <si>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</si>
  <si>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</si>
  <si>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</si>
  <si>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</si>
  <si>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</si>
  <si>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</si>
  <si>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</si>
  <si>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</si>
  <si>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</si>
  <si>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</si>
  <si>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</si>
  <si>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</si>
  <si>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</si>
  <si>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</si>
  <si>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</si>
  <si>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</si>
  <si>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</si>
  <si>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</si>
  <si>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</si>
  <si>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</si>
  <si>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</si>
  <si>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</si>
  <si>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</si>
  <si>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</si>
  <si>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</si>
  <si>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</si>
  <si>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</si>
  <si>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</si>
  <si>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</si>
  <si>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</si>
  <si>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</si>
  <si>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</si>
  <si>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</si>
  <si>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</si>
  <si>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</si>
  <si>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</si>
  <si>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</si>
  <si>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</si>
  <si>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</si>
  <si>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</si>
  <si>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</si>
  <si>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</si>
  <si>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</si>
  <si>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</si>
  <si>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</si>
  <si>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</si>
  <si>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</si>
  <si>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</si>
  <si>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</si>
  <si>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</si>
  <si>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</si>
  <si>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</si>
  <si>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</si>
  <si>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</si>
  <si>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</si>
  <si>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</si>
  <si>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</si>
  <si>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</si>
  <si>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</si>
  <si>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</si>
  <si>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</si>
  <si>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</si>
  <si>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</si>
  <si>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</si>
  <si>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</si>
  <si>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</si>
  <si>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</si>
  <si>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</si>
  <si>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</si>
  <si>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</si>
  <si>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</si>
  <si>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</si>
  <si>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</si>
  <si>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</si>
  <si>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</si>
  <si>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</si>
  <si>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</si>
  <si>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</si>
  <si>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</si>
  <si>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</si>
  <si>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</si>
  <si>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</si>
  <si>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</si>
  <si>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</si>
  <si>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</si>
  <si>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</si>
  <si>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</si>
  <si>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</si>
  <si>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</si>
  <si>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</si>
  <si>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</si>
  <si>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</si>
  <si>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</si>
  <si>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</si>
  <si>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</si>
  <si>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</si>
  <si>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</si>
  <si>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</si>
  <si>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</si>
  <si>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</si>
  <si>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</si>
  <si>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</si>
  <si>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</si>
  <si>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</si>
  <si>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</si>
  <si>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</si>
  <si>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</si>
  <si>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</si>
  <si>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</si>
  <si>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</si>
  <si>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</si>
  <si>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</si>
  <si>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</si>
  <si>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</si>
  <si>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</si>
  <si>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</si>
  <si>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</si>
  <si>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</si>
  <si>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</si>
  <si>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</si>
  <si>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</si>
  <si>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</si>
  <si>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</si>
  <si>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</si>
  <si>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</si>
  <si>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</si>
  <si>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</si>
  <si>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</si>
  <si>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</si>
  <si>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</si>
  <si>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</si>
  <si>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</si>
  <si>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</si>
  <si>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</si>
  <si>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</si>
  <si>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</si>
  <si>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</si>
  <si>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</si>
  <si>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</si>
  <si>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</si>
  <si>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</si>
  <si>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</si>
  <si>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</si>
  <si>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</si>
  <si>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</si>
  <si>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</si>
  <si>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</si>
  <si>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</si>
  <si>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</si>
  <si>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</si>
  <si>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</si>
  <si>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</si>
  <si>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</si>
  <si>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</si>
  <si>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</si>
  <si>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</si>
  <si>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</si>
  <si>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</si>
  <si>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</si>
  <si>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</si>
  <si>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</si>
  <si>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</si>
  <si>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</si>
  <si>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</si>
  <si>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</si>
  <si>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</si>
  <si>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</si>
  <si>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</si>
  <si>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</si>
  <si>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</si>
  <si>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</si>
  <si>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</si>
  <si>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</si>
  <si>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</si>
  <si>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</si>
  <si>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</si>
  <si>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</si>
  <si>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</si>
  <si>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</si>
  <si>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</si>
  <si>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</si>
  <si>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</si>
  <si>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</si>
  <si>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</si>
  <si>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</si>
  <si>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</si>
  <si>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</si>
  <si>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</si>
  <si>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</si>
  <si>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</si>
  <si>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</si>
  <si>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</si>
  <si>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</si>
  <si>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</si>
  <si>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</si>
  <si>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</si>
  <si>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</si>
  <si>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</si>
  <si>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</si>
  <si>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</si>
  <si>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</si>
  <si>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</si>
  <si>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</si>
  <si>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</si>
  <si>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</si>
  <si>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</si>
  <si>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</si>
  <si>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</si>
  <si>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</si>
  <si>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</si>
  <si>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</si>
  <si>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</si>
  <si>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</si>
  <si>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</si>
  <si>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</si>
  <si>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</si>
  <si>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</si>
  <si>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</si>
  <si>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</si>
  <si>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</si>
  <si>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</si>
  <si>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</si>
  <si>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</si>
  <si>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</si>
  <si>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</si>
  <si>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</si>
  <si>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</si>
  <si>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</si>
  <si>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</si>
  <si>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</si>
  <si>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</si>
  <si>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</si>
  <si>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</si>
  <si>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</si>
  <si>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</si>
  <si>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</si>
  <si>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</si>
  <si>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</si>
  <si>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</si>
  <si>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</si>
  <si>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</si>
  <si>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</si>
  <si>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</si>
  <si>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</si>
  <si>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</si>
  <si>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</si>
  <si>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</si>
  <si>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</si>
  <si>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</si>
  <si>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</si>
  <si>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</si>
  <si>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</si>
  <si>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</si>
  <si>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</si>
  <si>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</si>
  <si>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</si>
  <si>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</si>
  <si>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</si>
  <si>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</si>
  <si>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</si>
  <si>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</si>
  <si>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</si>
  <si>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</si>
  <si>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</si>
  <si>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</si>
  <si>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</si>
  <si>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</si>
  <si>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</si>
  <si>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</si>
  <si>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</si>
  <si>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</si>
  <si>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</si>
  <si>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</si>
  <si>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</si>
  <si>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</si>
  <si>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</si>
  <si>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</si>
  <si>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</si>
  <si>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</si>
  <si>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</si>
  <si>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</si>
  <si>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</si>
  <si>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</si>
  <si>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</si>
  <si>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</si>
  <si>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</si>
  <si>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</si>
  <si>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</si>
  <si>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</si>
  <si>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</si>
  <si>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</si>
  <si>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</si>
  <si>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</si>
  <si>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</si>
  <si>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</si>
  <si>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</si>
  <si>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</si>
  <si>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</si>
  <si>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</si>
  <si>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</si>
  <si>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</si>
  <si>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</si>
  <si>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</si>
  <si>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</si>
  <si>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</si>
  <si>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</si>
  <si>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</si>
  <si>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</si>
  <si>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</si>
  <si>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</si>
  <si>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</si>
  <si>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</si>
  <si>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</si>
  <si>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</si>
  <si>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</si>
  <si>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</si>
  <si>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</si>
  <si>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</si>
  <si>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</si>
  <si>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</si>
  <si>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</si>
  <si>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</si>
  <si>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</si>
  <si>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</si>
  <si>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</si>
  <si>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</si>
  <si>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</si>
  <si>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</si>
  <si>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</si>
  <si>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</si>
  <si>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</si>
  <si>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</si>
  <si>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</si>
  <si>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</si>
  <si>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</si>
  <si>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</si>
  <si>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</si>
  <si>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</si>
  <si>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</si>
  <si>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</si>
  <si>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</si>
  <si>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</si>
  <si>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</si>
  <si>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</si>
  <si>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</si>
  <si>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</si>
  <si>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</si>
  <si>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</si>
  <si>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</si>
  <si>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</si>
  <si>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</si>
  <si>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</si>
  <si>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</si>
  <si>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</si>
  <si>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</si>
  <si>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</si>
  <si>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</si>
  <si>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</si>
  <si>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</si>
  <si>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</si>
  <si>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</si>
  <si>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</si>
  <si>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</si>
  <si>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</si>
  <si>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</si>
  <si>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</si>
  <si>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</si>
  <si>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</si>
  <si>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</si>
  <si>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</si>
  <si>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</si>
  <si>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</si>
  <si>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</si>
  <si>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</si>
  <si>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</si>
  <si>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</si>
  <si>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</si>
  <si>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</si>
  <si>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</si>
  <si>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</si>
  <si>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</si>
  <si>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</si>
  <si>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</si>
  <si>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</si>
  <si>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</si>
  <si>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</si>
  <si>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</si>
  <si>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</si>
  <si>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</si>
  <si>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</si>
  <si>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</si>
  <si>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</si>
  <si>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</si>
  <si>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</si>
  <si>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</si>
  <si>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</si>
  <si>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</si>
  <si>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</si>
  <si>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</si>
  <si>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</si>
  <si>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</si>
  <si>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</si>
  <si>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</si>
  <si>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</si>
  <si>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</si>
  <si>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</si>
  <si>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</si>
  <si>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</si>
  <si>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</si>
  <si>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</si>
  <si>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</si>
  <si>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</si>
  <si>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</si>
  <si>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</si>
  <si>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</si>
  <si>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</si>
  <si>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</si>
  <si>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</si>
  <si>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</si>
  <si>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</si>
  <si>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</si>
  <si>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</si>
  <si>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</si>
  <si>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</si>
  <si>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</si>
  <si>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</si>
  <si>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</si>
  <si>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</si>
  <si>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</si>
  <si>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</si>
  <si>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</si>
  <si>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</si>
  <si>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</si>
  <si>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</si>
  <si>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</si>
  <si>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</si>
  <si>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</si>
  <si>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</si>
  <si>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</si>
  <si>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</si>
  <si>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</si>
  <si>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</si>
  <si>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</si>
  <si>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</si>
  <si>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</si>
  <si>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</si>
  <si>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</si>
  <si>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</si>
  <si>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</si>
  <si>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</si>
  <si>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</si>
  <si>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</si>
  <si>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</si>
  <si>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</si>
  <si>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</si>
  <si>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</si>
  <si>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</si>
  <si>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</si>
  <si>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</si>
  <si>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</si>
  <si>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</si>
  <si>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</si>
  <si>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</si>
  <si>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</si>
  <si>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</si>
  <si>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</si>
  <si>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</si>
  <si>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</si>
  <si>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</si>
  <si>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</si>
  <si>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</si>
  <si>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</si>
  <si>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</si>
  <si>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</si>
  <si>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</si>
  <si>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</si>
  <si>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</si>
  <si>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</si>
  <si>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</si>
  <si>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</si>
  <si>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</si>
  <si>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</si>
  <si>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</si>
  <si>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</si>
  <si>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</si>
  <si>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</si>
  <si>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</si>
  <si>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</si>
  <si>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</si>
  <si>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</si>
  <si>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</si>
  <si>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</si>
  <si>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</si>
  <si>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</si>
  <si>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</si>
  <si>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</si>
  <si>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</si>
  <si>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</si>
  <si>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</si>
  <si>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</si>
  <si>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</si>
  <si>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</si>
  <si>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</si>
  <si>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</si>
  <si>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</si>
  <si>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</si>
  <si>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</si>
  <si>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</si>
  <si>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</si>
  <si>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</si>
  <si>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</si>
  <si>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</si>
  <si>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</si>
  <si>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</si>
  <si>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</si>
  <si>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</si>
  <si>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</si>
  <si>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</si>
  <si>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</si>
  <si>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</si>
  <si>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</si>
  <si>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</si>
  <si>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</si>
  <si>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</si>
  <si>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</si>
  <si>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</si>
  <si>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</si>
  <si>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</si>
  <si>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</si>
  <si>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</si>
  <si>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</si>
  <si>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</si>
  <si>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</si>
  <si>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</si>
  <si>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</si>
  <si>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</si>
  <si>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</si>
  <si>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</si>
  <si>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</si>
  <si>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</si>
  <si>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</si>
  <si>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</si>
  <si>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</si>
  <si>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</si>
  <si>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</si>
  <si>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</si>
  <si>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</si>
  <si>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</si>
  <si>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</si>
  <si>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</si>
  <si>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</si>
  <si>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</si>
  <si>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</si>
  <si>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</si>
  <si>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</si>
  <si>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</si>
  <si>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</si>
  <si>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</si>
  <si>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</si>
  <si>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</si>
  <si>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</si>
  <si>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</si>
  <si>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</si>
  <si>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</si>
  <si>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</si>
  <si>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</si>
  <si>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</si>
  <si>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</si>
  <si>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</si>
  <si>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</si>
  <si>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</si>
  <si>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</si>
  <si>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</si>
  <si>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</si>
  <si>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</si>
  <si>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</si>
  <si>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</si>
  <si>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</si>
  <si>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</si>
  <si>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</si>
  <si>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</si>
  <si>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</si>
  <si>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</si>
  <si>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</si>
  <si>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</si>
  <si>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</si>
  <si>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</si>
  <si>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</si>
  <si>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</si>
  <si>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</si>
  <si>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</si>
  <si>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</si>
  <si>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</si>
  <si>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</si>
  <si>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</si>
  <si>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</si>
  <si>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</si>
  <si>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</si>
  <si>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</si>
  <si>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</si>
  <si>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</si>
  <si>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</si>
  <si>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</si>
  <si>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</si>
  <si>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</si>
  <si>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</si>
  <si>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</si>
  <si>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</si>
  <si>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</si>
  <si>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</si>
  <si>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</si>
  <si>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</si>
  <si>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</si>
  <si>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</si>
  <si>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</si>
  <si>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</si>
  <si>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</si>
  <si>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</si>
  <si>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</si>
  <si>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</si>
  <si>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</si>
  <si>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</si>
  <si>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</si>
  <si>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</si>
  <si>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</si>
  <si>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</si>
  <si>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</si>
  <si>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</si>
  <si>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</si>
  <si>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</si>
  <si>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</si>
  <si>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</si>
  <si>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</si>
  <si>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</si>
  <si>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</si>
  <si>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</si>
  <si>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</si>
  <si>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</si>
  <si>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</si>
  <si>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</si>
  <si>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</si>
  <si>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</si>
  <si>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</si>
  <si>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</si>
  <si>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</si>
  <si>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</si>
  <si>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</si>
  <si>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</si>
  <si>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</si>
  <si>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</si>
  <si>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</si>
  <si>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</si>
  <si>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</si>
  <si>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</si>
  <si>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</si>
  <si>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</si>
  <si>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</si>
  <si>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</si>
  <si>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</si>
  <si>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</si>
  <si>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</si>
  <si>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</si>
  <si>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</si>
  <si>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</si>
  <si>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</si>
  <si>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</si>
  <si>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</si>
  <si>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</si>
  <si>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</si>
  <si>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</si>
  <si>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</si>
  <si>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</si>
  <si>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</si>
  <si>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</si>
  <si>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</si>
  <si>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</si>
  <si>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</si>
  <si>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</si>
  <si>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</si>
  <si>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</si>
  <si>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</si>
  <si>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</si>
  <si>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</si>
  <si>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</si>
  <si>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</si>
  <si>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</si>
  <si>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</si>
  <si>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</si>
  <si>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</si>
  <si>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</si>
  <si>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</si>
  <si>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</si>
  <si>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</si>
  <si>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</si>
  <si>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</si>
  <si>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</si>
  <si>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</si>
  <si>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</si>
  <si>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</si>
  <si>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</si>
  <si>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</si>
  <si>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</si>
  <si>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</si>
  <si>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</si>
  <si>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</si>
  <si>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</si>
  <si>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</si>
  <si>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</si>
  <si>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</si>
  <si>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</si>
  <si>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</si>
  <si>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</si>
  <si>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</si>
  <si>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</si>
  <si>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</si>
  <si>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</si>
  <si>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</si>
  <si>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</si>
  <si>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</si>
  <si>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</si>
  <si>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</si>
  <si>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</si>
  <si>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</si>
  <si>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</si>
  <si>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</si>
  <si>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</si>
  <si>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</si>
  <si>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</si>
  <si>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</si>
  <si>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</si>
  <si>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</si>
  <si>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</si>
  <si>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</si>
  <si>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</si>
  <si>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</si>
  <si>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</si>
  <si>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</si>
  <si>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</si>
  <si>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</si>
  <si>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</si>
  <si>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</si>
  <si>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</si>
  <si>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</si>
  <si>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</si>
  <si>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</si>
  <si>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</si>
  <si>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</si>
  <si>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</si>
  <si>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</si>
  <si>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</si>
  <si>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</si>
  <si>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</si>
  <si>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</si>
  <si>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</si>
  <si>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</si>
  <si>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</si>
  <si>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</si>
  <si>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</si>
  <si>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</si>
  <si>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</si>
  <si>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</si>
  <si>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</si>
  <si>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</si>
  <si>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</si>
  <si>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</si>
  <si>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</si>
  <si>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</si>
  <si>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</si>
  <si>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</si>
  <si>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</si>
  <si>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</si>
  <si>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</si>
  <si>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</si>
  <si>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</si>
  <si>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</si>
  <si>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</si>
  <si>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</si>
  <si>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</si>
  <si>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</si>
  <si>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</si>
  <si>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</si>
  <si>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</si>
  <si>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</si>
  <si>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</si>
  <si>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</si>
  <si>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</si>
  <si>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</si>
  <si>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</si>
  <si>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</si>
  <si>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</si>
  <si>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</si>
  <si>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</si>
  <si>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</si>
  <si>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</si>
  <si>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</si>
  <si>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</si>
  <si>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</si>
  <si>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</si>
  <si>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</si>
  <si>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</si>
  <si>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</si>
  <si>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</si>
  <si>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</si>
  <si>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</si>
  <si>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</si>
  <si>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</si>
  <si>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</si>
  <si>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</si>
  <si>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</si>
  <si>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</si>
  <si>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</si>
  <si>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</si>
  <si>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</si>
  <si>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</si>
  <si>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</si>
  <si>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</si>
  <si>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</si>
  <si>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</si>
  <si>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</si>
  <si>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</si>
  <si>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</si>
  <si>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</si>
  <si>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</si>
  <si>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</si>
  <si>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</si>
  <si>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</si>
  <si>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</si>
  <si>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</si>
  <si>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</si>
  <si>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</si>
  <si>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</si>
  <si>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</si>
  <si>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</si>
  <si>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</si>
  <si>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</si>
  <si>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</si>
  <si>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</si>
  <si>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</si>
  <si>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</si>
  <si>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</si>
  <si>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</si>
  <si>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</si>
  <si>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</si>
  <si>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</si>
  <si>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</si>
  <si>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</si>
  <si>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</si>
  <si>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</si>
  <si>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</si>
  <si>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</si>
  <si>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</si>
  <si>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</si>
  <si>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</si>
  <si>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</si>
  <si>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</si>
  <si>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</si>
  <si>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</si>
  <si>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</si>
  <si>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</si>
  <si>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</si>
  <si>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</si>
  <si>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</si>
  <si>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</si>
  <si>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</si>
  <si>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</si>
  <si>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</si>
  <si>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</si>
  <si>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</si>
  <si>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</si>
  <si>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</si>
  <si>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</si>
  <si>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</si>
  <si>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</si>
  <si>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</si>
  <si>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</si>
  <si>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</si>
  <si>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</si>
  <si>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</si>
  <si>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</si>
  <si>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</si>
  <si>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</si>
  <si>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</si>
  <si>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</si>
  <si>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</si>
  <si>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</si>
  <si>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</si>
  <si>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</si>
  <si>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</si>
  <si>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</si>
  <si>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</si>
  <si>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</si>
  <si>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</si>
  <si>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</si>
  <si>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</si>
  <si>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</si>
  <si>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</si>
  <si>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</si>
  <si>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</si>
  <si>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</si>
  <si>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</si>
  <si>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</si>
  <si>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</si>
  <si>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</si>
  <si>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</si>
  <si>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</si>
  <si>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</si>
  <si>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</si>
  <si>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</si>
  <si>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</si>
  <si>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</si>
  <si>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</si>
  <si>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</si>
  <si>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</si>
  <si>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</si>
  <si>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</si>
  <si>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</si>
  <si>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</si>
  <si>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</si>
  <si>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</si>
  <si>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</si>
  <si>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</si>
  <si>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</si>
  <si>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</si>
  <si>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</si>
  <si>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</si>
  <si>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</si>
  <si>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</si>
  <si>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</si>
  <si>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</si>
  <si>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</si>
  <si>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</si>
  <si>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</si>
  <si>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</si>
  <si>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</si>
  <si>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</si>
  <si>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</si>
  <si>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</si>
  <si>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</si>
  <si>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</si>
  <si>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</si>
  <si>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</si>
  <si>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</si>
  <si>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</si>
  <si>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</si>
  <si>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</si>
  <si>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</si>
  <si>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</si>
  <si>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</si>
  <si>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</si>
  <si>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</si>
  <si>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</si>
  <si>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</si>
  <si>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</si>
  <si>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</si>
  <si>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</si>
  <si>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</si>
  <si>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</si>
  <si>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</si>
  <si>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</si>
  <si>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</si>
  <si>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</si>
  <si>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</si>
  <si>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</si>
  <si>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</si>
  <si>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</si>
  <si>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</si>
  <si>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</si>
  <si>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</si>
  <si>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</si>
  <si>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</si>
  <si>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</si>
  <si>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</si>
  <si>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</si>
  <si>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</si>
  <si>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</si>
  <si>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</si>
  <si>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</si>
  <si>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</si>
  <si>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</si>
  <si>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</si>
  <si>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</si>
  <si>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</si>
  <si>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</si>
  <si>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</si>
  <si>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</si>
  <si>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</si>
  <si>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</si>
  <si>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</si>
  <si>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</si>
  <si>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</si>
  <si>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</si>
  <si>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</si>
  <si>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</si>
  <si>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</si>
  <si>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</si>
  <si>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</si>
  <si>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</si>
  <si>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</si>
  <si>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</si>
  <si>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</si>
  <si>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</si>
  <si>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</si>
  <si>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</si>
  <si>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</si>
  <si>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</si>
  <si>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</si>
  <si>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</si>
  <si>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</si>
  <si>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</si>
  <si>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</si>
  <si>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</si>
  <si>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</si>
  <si>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</si>
  <si>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</si>
  <si>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</si>
  <si>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</si>
  <si>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</si>
  <si>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</si>
  <si>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</si>
  <si>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</si>
  <si>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</si>
  <si>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</si>
  <si>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</si>
  <si>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</si>
  <si>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</si>
  <si>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</si>
  <si>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</si>
  <si>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</si>
  <si>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</si>
  <si>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</si>
  <si>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</si>
  <si>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</si>
  <si>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</si>
  <si>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</si>
  <si>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</si>
  <si>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</si>
  <si>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</si>
  <si>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</si>
  <si>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</si>
  <si>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</si>
  <si>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</si>
  <si>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</si>
  <si>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</si>
  <si>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</si>
  <si>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</si>
  <si>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</si>
  <si>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</si>
  <si>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</si>
  <si>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</si>
  <si>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</si>
  <si>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</si>
  <si>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</si>
  <si>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</si>
  <si>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</si>
  <si>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</si>
  <si>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</si>
  <si>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</si>
  <si>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</si>
  <si>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</si>
  <si>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</si>
  <si>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</si>
  <si>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</si>
  <si>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</si>
  <si>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</si>
  <si>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</si>
  <si>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</si>
  <si>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</si>
  <si>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</si>
  <si>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</si>
  <si>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</si>
  <si>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</si>
  <si>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</si>
  <si>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</si>
  <si>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</si>
  <si>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</si>
  <si>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</si>
  <si>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</si>
  <si>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</si>
  <si>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</si>
  <si>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</si>
  <si>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</si>
  <si>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</si>
  <si>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</si>
  <si>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</si>
  <si>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</si>
  <si>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</si>
  <si>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</si>
  <si>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</si>
  <si>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</si>
  <si>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</si>
  <si>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</si>
  <si>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</si>
  <si>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</si>
  <si>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</si>
  <si>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</si>
  <si>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</si>
  <si>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</si>
  <si>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</si>
  <si>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</si>
  <si>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</si>
  <si>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</si>
  <si>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</si>
  <si>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</si>
  <si>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</si>
  <si>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</si>
  <si>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</si>
  <si>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</si>
  <si>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</si>
  <si>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</si>
  <si>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</si>
  <si>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</si>
  <si>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</si>
  <si>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</si>
  <si>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</si>
  <si>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</si>
  <si>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</si>
  <si>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</si>
  <si>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</si>
  <si>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</si>
  <si>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</si>
  <si>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</si>
  <si>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</si>
  <si>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</si>
  <si>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</si>
  <si>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</si>
  <si>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</si>
  <si>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</si>
  <si>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</si>
  <si>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</si>
  <si>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</si>
  <si>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</si>
  <si>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</si>
  <si>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</si>
  <si>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</si>
  <si>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</si>
  <si>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</si>
  <si>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</si>
  <si>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</si>
  <si>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</si>
  <si>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</si>
  <si>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</si>
  <si>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</si>
  <si>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</si>
  <si>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</si>
  <si>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</si>
  <si>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</si>
  <si>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</si>
  <si>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</si>
  <si>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</si>
  <si>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</si>
  <si>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</si>
  <si>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</si>
  <si>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</si>
  <si>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</si>
  <si>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</si>
  <si>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</si>
  <si>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</si>
  <si>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</si>
  <si>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</si>
  <si>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</si>
  <si>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</si>
  <si>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</si>
  <si>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</si>
  <si>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</si>
  <si>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</si>
  <si>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</si>
  <si>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</si>
  <si>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</si>
  <si>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</si>
  <si>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</si>
  <si>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</si>
  <si>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</si>
  <si>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</si>
  <si>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</si>
  <si>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</si>
  <si>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</si>
  <si>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</si>
  <si>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</si>
  <si>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</si>
  <si>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</si>
  <si>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</si>
  <si>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</si>
  <si>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</si>
  <si>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</si>
  <si>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</si>
  <si>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</si>
  <si>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</si>
  <si>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</si>
  <si>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</si>
  <si>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</si>
  <si>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</si>
  <si>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</si>
  <si>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</si>
  <si>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</si>
  <si>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</si>
  <si>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</si>
  <si>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</si>
  <si>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</si>
  <si>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</si>
  <si>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</si>
  <si>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</si>
  <si>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</si>
  <si>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</si>
  <si>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</si>
  <si>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</si>
  <si>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</si>
  <si>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</si>
  <si>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</si>
  <si>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</si>
  <si>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</si>
  <si>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</si>
  <si>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</si>
  <si>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</si>
  <si>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</si>
  <si>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</si>
  <si>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</si>
  <si>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</si>
  <si>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</si>
  <si>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</si>
  <si>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</si>
  <si>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</si>
  <si>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</si>
  <si>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</si>
  <si>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</si>
  <si>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</si>
  <si>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</si>
  <si>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</si>
  <si>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</si>
  <si>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</si>
  <si>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</si>
  <si>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</si>
  <si>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</si>
  <si>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</si>
  <si>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</si>
  <si>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</si>
  <si>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</si>
  <si>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</si>
  <si>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</si>
  <si>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</si>
  <si>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</si>
  <si>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</si>
  <si>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</si>
  <si>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</si>
  <si>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</si>
  <si>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</si>
  <si>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</si>
  <si>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</si>
  <si>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</si>
  <si>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</si>
  <si>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</si>
  <si>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</si>
  <si>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</si>
  <si>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</si>
  <si>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</si>
  <si>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</si>
  <si>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</si>
  <si>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</si>
  <si>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</si>
  <si>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</si>
  <si>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</si>
  <si>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</si>
  <si>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</si>
  <si>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</si>
  <si>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</si>
  <si>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</si>
  <si>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</si>
  <si>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</si>
  <si>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</si>
  <si>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</si>
  <si>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</si>
  <si>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</si>
  <si>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</si>
  <si>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</si>
  <si>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</si>
  <si>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</si>
  <si>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</si>
  <si>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</si>
  <si>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</si>
  <si>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</si>
  <si>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</si>
  <si>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</si>
  <si>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</si>
  <si>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</si>
  <si>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</si>
  <si>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</si>
  <si>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</si>
  <si>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</si>
  <si>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</si>
  <si>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</si>
  <si>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</si>
  <si>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</si>
  <si>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</si>
  <si>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</si>
  <si>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</si>
  <si>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</si>
  <si>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</si>
  <si>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</si>
  <si>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</si>
  <si>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</si>
  <si>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</si>
  <si>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</si>
  <si>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</si>
  <si>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</si>
  <si>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</si>
  <si>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</si>
  <si>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</si>
  <si>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</si>
  <si>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</si>
  <si>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</si>
  <si>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</si>
  <si>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</si>
  <si>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</si>
  <si>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</si>
  <si>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</si>
  <si>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</si>
  <si>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</si>
  <si>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</si>
  <si>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</si>
  <si>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</si>
  <si>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</si>
  <si>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</si>
  <si>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</si>
  <si>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</si>
  <si>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</si>
  <si>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</si>
  <si>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</si>
  <si>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</si>
  <si>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</si>
  <si>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</si>
  <si>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</si>
  <si>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</si>
  <si>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</si>
  <si>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</si>
  <si>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</si>
  <si>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</si>
  <si>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</si>
  <si>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</si>
  <si>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</si>
  <si>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</si>
  <si>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</si>
  <si>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</si>
  <si>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</si>
  <si>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</si>
  <si>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</si>
  <si>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</si>
  <si>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</si>
  <si>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</si>
  <si>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</si>
  <si>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</si>
  <si>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</si>
  <si>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</si>
  <si>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</si>
  <si>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</si>
  <si>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</si>
  <si>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</si>
  <si>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</si>
  <si>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</si>
  <si>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</si>
  <si>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</si>
  <si>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</si>
  <si>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</si>
  <si>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</si>
  <si>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</si>
  <si>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</si>
  <si>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</si>
  <si>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</si>
  <si>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</si>
  <si>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</si>
  <si>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</si>
  <si>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</si>
  <si>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</si>
  <si>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</si>
  <si>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</si>
  <si>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</si>
  <si>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</si>
  <si>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</si>
  <si>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</si>
  <si>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</si>
  <si>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</si>
  <si>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</si>
  <si>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</si>
  <si>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</si>
  <si>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</si>
  <si>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</si>
  <si>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</si>
  <si>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</si>
  <si>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</si>
  <si>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</si>
  <si>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</si>
  <si>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</si>
  <si>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</si>
  <si>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</si>
  <si>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</si>
  <si>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</si>
  <si>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</si>
  <si>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</si>
  <si>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</si>
  <si>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</si>
  <si>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</si>
  <si>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</si>
  <si>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</si>
  <si>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</si>
  <si>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</si>
  <si>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</si>
  <si>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</si>
  <si>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</si>
  <si>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</si>
  <si>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</si>
  <si>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</si>
  <si>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</si>
  <si>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</si>
  <si>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</si>
  <si>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</si>
  <si>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</si>
  <si>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</si>
  <si>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</si>
  <si>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</si>
  <si>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</si>
  <si>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</si>
  <si>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</si>
  <si>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</si>
  <si>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</si>
  <si>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</si>
  <si>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</si>
  <si>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</si>
  <si>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</si>
  <si>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</si>
  <si>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</si>
  <si>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</si>
  <si>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</si>
  <si>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</si>
  <si>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</si>
  <si>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</si>
  <si>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</si>
  <si>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</si>
  <si>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</si>
  <si>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</si>
  <si>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</si>
  <si>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</si>
  <si>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</si>
  <si>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</si>
  <si>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</si>
  <si>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</si>
  <si>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</si>
  <si>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</si>
  <si>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</si>
  <si>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</si>
  <si>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</si>
  <si>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</si>
  <si>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</si>
  <si>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</si>
  <si>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</si>
  <si>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</si>
  <si>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</si>
  <si>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</si>
  <si>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</si>
  <si>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</si>
  <si>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</si>
  <si>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</si>
  <si>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</si>
  <si>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</si>
  <si>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</si>
  <si>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</si>
  <si>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</si>
  <si>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</si>
  <si>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</si>
  <si>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</si>
  <si>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</si>
  <si>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</si>
  <si>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</si>
  <si>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</si>
  <si>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</si>
  <si>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</si>
  <si>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</si>
  <si>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</si>
  <si>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</si>
  <si>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</si>
  <si>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</si>
  <si>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</si>
  <si>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</si>
  <si>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</si>
  <si>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</si>
  <si>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</si>
  <si>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</si>
  <si>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</si>
  <si>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</si>
  <si>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</si>
  <si>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</si>
  <si>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</si>
  <si>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</si>
  <si>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</si>
  <si>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</si>
  <si>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</si>
  <si>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</si>
  <si>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</si>
  <si>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</si>
  <si>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</si>
  <si>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</si>
  <si>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</si>
  <si>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</si>
  <si>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</si>
  <si>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</si>
  <si>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</si>
  <si>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</si>
  <si>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</si>
  <si>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</si>
  <si>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</si>
  <si>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</si>
  <si>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</si>
  <si>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</si>
  <si>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</si>
  <si>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</si>
  <si>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</si>
  <si>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</si>
  <si>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</si>
  <si>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</si>
  <si>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</si>
  <si>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</si>
  <si>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</si>
  <si>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</si>
  <si>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</si>
  <si>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</si>
  <si>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</si>
  <si>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</si>
  <si>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</si>
  <si>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</si>
  <si>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</si>
  <si>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</si>
  <si>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</si>
  <si>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</si>
  <si>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</si>
  <si>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</si>
  <si>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</si>
  <si>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</si>
  <si>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</si>
  <si>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</si>
  <si>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</si>
  <si>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</si>
  <si>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</si>
  <si>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</si>
  <si>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</si>
  <si>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</si>
  <si>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</si>
  <si>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</si>
  <si>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</si>
  <si>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</si>
  <si>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</si>
  <si>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</si>
  <si>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</si>
  <si>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</si>
  <si>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</si>
  <si>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</si>
  <si>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</si>
  <si>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</si>
  <si>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</si>
  <si>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</si>
  <si>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</si>
  <si>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</si>
  <si>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</si>
  <si>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</si>
  <si>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</si>
  <si>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</si>
  <si>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</si>
  <si>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</si>
  <si>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</si>
  <si>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</si>
  <si>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</si>
  <si>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</si>
  <si>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</si>
  <si>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</si>
  <si>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</si>
  <si>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</si>
  <si>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</si>
  <si>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</si>
  <si>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</si>
  <si>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</si>
  <si>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</si>
  <si>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</si>
  <si>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</si>
  <si>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</si>
  <si>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</si>
  <si>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</si>
  <si>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</si>
  <si>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</si>
  <si>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</si>
  <si>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</si>
  <si>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</si>
  <si>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</si>
  <si>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</si>
  <si>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</si>
  <si>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</si>
  <si>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</si>
  <si>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</si>
  <si>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</si>
  <si>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</si>
  <si>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</si>
  <si>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</si>
  <si>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</si>
  <si>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</si>
  <si>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</si>
  <si>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</si>
  <si>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</si>
  <si>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</si>
  <si>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</si>
  <si>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</si>
  <si>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</si>
  <si>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</si>
  <si>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</si>
  <si>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</si>
  <si>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</si>
  <si>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</si>
  <si>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</si>
  <si>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</si>
  <si>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</si>
  <si>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</si>
  <si>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</si>
  <si>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</si>
  <si>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</si>
  <si>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</si>
  <si>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</si>
  <si>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</si>
  <si>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</si>
  <si>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</si>
  <si>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</si>
  <si>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</si>
  <si>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</si>
  <si>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</si>
  <si>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</si>
  <si>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</si>
  <si>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</si>
  <si>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</si>
  <si>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</si>
  <si>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</si>
  <si>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</si>
  <si>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</si>
  <si>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</si>
  <si>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</si>
  <si>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</si>
  <si>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</si>
  <si>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</si>
  <si>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</si>
  <si>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</si>
  <si>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</si>
  <si>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</si>
  <si>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</si>
  <si>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</si>
  <si>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</si>
  <si>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</si>
  <si>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</si>
  <si>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</si>
  <si>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</si>
  <si>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</si>
  <si>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</si>
  <si>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</si>
  <si>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</si>
  <si>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</si>
  <si>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</si>
  <si>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</si>
  <si>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</si>
  <si>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</si>
  <si>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</si>
  <si>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</si>
  <si>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</si>
  <si>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</si>
  <si>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</si>
  <si>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</si>
  <si>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</si>
  <si>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</si>
  <si>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</si>
  <si>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</si>
  <si>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</si>
  <si>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</si>
  <si>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</si>
  <si>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</si>
  <si>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</si>
  <si>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</si>
  <si>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</si>
  <si>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</si>
  <si>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</si>
  <si>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</si>
  <si>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</si>
  <si>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</si>
  <si>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</si>
  <si>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</si>
  <si>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</si>
  <si>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</si>
  <si>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</si>
  <si>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</si>
  <si>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</si>
  <si>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</si>
  <si>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</si>
  <si>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</si>
  <si>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</si>
  <si>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</si>
  <si>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</si>
  <si>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</si>
  <si>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</si>
  <si>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</si>
  <si>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</si>
  <si>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</si>
  <si>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</si>
  <si>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</si>
  <si>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</si>
  <si>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</si>
  <si>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</si>
  <si>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</si>
  <si>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</si>
  <si>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</si>
  <si>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</si>
  <si>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</si>
  <si>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</si>
  <si>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</si>
  <si>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</si>
  <si>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</si>
  <si>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</si>
  <si>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</si>
  <si>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</si>
  <si>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</si>
  <si>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</si>
  <si>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</si>
  <si>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</si>
  <si>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</si>
  <si>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</si>
  <si>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</si>
  <si>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</si>
  <si>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</si>
  <si>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</si>
  <si>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</si>
  <si>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</si>
  <si>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</si>
  <si>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</si>
  <si>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</si>
  <si>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</si>
  <si>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</si>
  <si>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</si>
  <si>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</si>
  <si>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</si>
  <si>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</si>
  <si>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</si>
  <si>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</si>
  <si>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</si>
  <si>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</si>
  <si>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</si>
  <si>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</si>
  <si>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</si>
  <si>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</si>
  <si>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</si>
  <si>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</si>
  <si>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</si>
  <si>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</si>
  <si>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</si>
  <si>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</si>
  <si>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</si>
  <si>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</si>
  <si>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</si>
  <si>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</si>
  <si>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</si>
  <si>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</si>
  <si>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</si>
  <si>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</si>
  <si>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</si>
  <si>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</si>
  <si>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</si>
  <si>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</si>
  <si>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</si>
  <si>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</si>
  <si>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</si>
  <si>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</si>
  <si>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</si>
  <si>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</si>
  <si>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</si>
  <si>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</si>
  <si>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</si>
  <si>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</si>
  <si>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</si>
  <si>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</si>
  <si>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</si>
  <si>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</si>
  <si>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</si>
  <si>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</si>
  <si>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</si>
  <si>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</si>
  <si>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</si>
  <si>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</si>
  <si>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</si>
  <si>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</si>
  <si>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</si>
  <si>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</si>
  <si>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</si>
  <si>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</si>
  <si>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</si>
  <si>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</si>
  <si>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</si>
  <si>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</si>
  <si>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</si>
  <si>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</si>
  <si>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</si>
  <si>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</si>
  <si>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</si>
  <si>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</si>
  <si>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</si>
  <si>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</si>
  <si>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</si>
  <si>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</si>
  <si>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</si>
  <si>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</si>
  <si>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</si>
  <si>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</si>
  <si>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</si>
  <si>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</si>
  <si>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</si>
  <si>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</si>
  <si>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</si>
  <si>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</si>
  <si>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</si>
  <si>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</si>
  <si>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</si>
  <si>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</si>
  <si>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</si>
  <si>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</si>
  <si>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</si>
  <si>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</si>
  <si>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</si>
  <si>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</si>
  <si>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</si>
  <si>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</si>
  <si>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</si>
  <si>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</si>
  <si>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</si>
  <si>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</si>
  <si>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</si>
  <si>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</si>
  <si>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</si>
  <si>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</si>
  <si>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</si>
  <si>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</si>
  <si>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</si>
  <si>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</si>
  <si>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</si>
  <si>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</si>
  <si>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</si>
  <si>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</si>
  <si>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</si>
  <si>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</si>
  <si>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</si>
  <si>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</si>
  <si>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</si>
  <si>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</si>
  <si>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</si>
  <si>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</si>
  <si>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</si>
  <si>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</si>
  <si>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</si>
  <si>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</si>
  <si>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</si>
  <si>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</si>
  <si>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</si>
  <si>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</si>
  <si>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</si>
  <si>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</si>
  <si>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</si>
  <si>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</si>
  <si>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</si>
  <si>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</si>
  <si>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</si>
  <si>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</si>
  <si>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</si>
  <si>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</si>
  <si>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</si>
  <si>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</si>
  <si>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</si>
  <si>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</si>
  <si>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</si>
  <si>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</si>
  <si>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</si>
  <si>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</si>
  <si>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</si>
  <si>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</si>
  <si>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</si>
  <si>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</si>
  <si>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</si>
  <si>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</si>
  <si>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</si>
  <si>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</si>
  <si>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</si>
  <si>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</si>
  <si>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</si>
  <si>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</si>
  <si>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</si>
  <si>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</si>
  <si>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</si>
  <si>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</si>
  <si>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</si>
  <si>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</si>
  <si>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</si>
  <si>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</si>
  <si>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</si>
  <si>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</si>
  <si>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</si>
  <si>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</si>
  <si>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</si>
  <si>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</si>
  <si>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</si>
  <si>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</si>
  <si>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</si>
  <si>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</si>
  <si>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</si>
  <si>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</si>
  <si>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</si>
  <si>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</si>
  <si>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</si>
  <si>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</si>
  <si>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</si>
  <si>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</si>
  <si>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</si>
  <si>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</si>
  <si>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</si>
  <si>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</si>
  <si>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</si>
  <si>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</si>
  <si>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</si>
  <si>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</si>
  <si>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</si>
  <si>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</si>
  <si>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</si>
  <si>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</si>
  <si>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</si>
  <si>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</si>
  <si>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</si>
  <si>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</si>
  <si>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</si>
  <si>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</si>
  <si>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</si>
  <si>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</si>
  <si>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</si>
  <si>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</si>
  <si>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</si>
  <si>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</si>
  <si>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</si>
  <si>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</si>
  <si>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</si>
  <si>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</si>
  <si>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</si>
  <si>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</si>
  <si>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</si>
  <si>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</si>
  <si>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</si>
  <si>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</si>
  <si>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</si>
  <si>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</si>
  <si>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</si>
  <si>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</si>
  <si>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</si>
  <si>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</si>
  <si>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</si>
  <si>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</si>
  <si>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</si>
  <si>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</si>
  <si>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</si>
  <si>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</si>
  <si>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</si>
  <si>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</si>
  <si>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</si>
  <si>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</si>
  <si>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</si>
  <si>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</si>
  <si>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</si>
  <si>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</si>
  <si>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</si>
  <si>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</si>
  <si>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</si>
  <si>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</si>
  <si>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</si>
  <si>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</si>
  <si>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</si>
  <si>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</si>
  <si>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</si>
  <si>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</si>
  <si>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</si>
  <si>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</si>
  <si>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</si>
  <si>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</si>
  <si>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</si>
  <si>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</si>
  <si>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</si>
  <si>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</si>
  <si>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</si>
  <si>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</si>
  <si>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</si>
  <si>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</si>
  <si>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</si>
  <si>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</si>
  <si>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</si>
  <si>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</si>
  <si>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</si>
  <si>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</si>
  <si>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</si>
  <si>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</si>
  <si>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</si>
  <si>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</si>
  <si>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</si>
  <si>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</si>
  <si>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</si>
  <si>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</si>
  <si>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</si>
  <si>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</si>
  <si>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</si>
  <si>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</si>
  <si>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</si>
  <si>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</si>
  <si>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</si>
  <si>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</si>
  <si>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</si>
  <si>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</si>
  <si>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</si>
  <si>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</si>
  <si>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</si>
  <si>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</si>
  <si>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</si>
  <si>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</si>
  <si>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</si>
  <si>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</si>
  <si>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</si>
  <si>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</si>
  <si>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</si>
  <si>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</si>
  <si>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</si>
  <si>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</si>
  <si>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</si>
  <si>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</si>
  <si>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</si>
  <si>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</si>
  <si>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</si>
  <si>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</si>
  <si>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</si>
  <si>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</si>
  <si>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</si>
  <si>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</si>
  <si>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</si>
  <si>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</si>
  <si>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</si>
  <si>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</si>
  <si>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</si>
  <si>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</si>
  <si>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</si>
  <si>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</si>
  <si>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</si>
  <si>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</si>
  <si>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</si>
  <si>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</si>
  <si>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</si>
  <si>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</si>
  <si>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</si>
  <si>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</si>
  <si>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</si>
  <si>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</si>
  <si>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</si>
  <si>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</si>
  <si>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</si>
  <si>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</si>
  <si>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</si>
  <si>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</si>
  <si>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</si>
  <si>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</si>
  <si>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</si>
  <si>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</si>
  <si>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</si>
  <si>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</si>
  <si>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</si>
  <si>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</si>
  <si>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</si>
  <si>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</si>
  <si>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</si>
  <si>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</si>
  <si>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</si>
  <si>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</si>
  <si>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</si>
  <si>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</si>
  <si>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</si>
  <si>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</si>
  <si>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</si>
  <si>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</si>
  <si>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</si>
  <si>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</si>
  <si>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</si>
  <si>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</si>
  <si>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</si>
  <si>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</si>
  <si>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</si>
  <si>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</si>
  <si>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</si>
  <si>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</si>
  <si>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</si>
  <si>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</si>
  <si>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</si>
  <si>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</si>
  <si>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</si>
  <si>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</si>
  <si>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</si>
  <si>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</si>
  <si>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</si>
  <si>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</si>
  <si>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</si>
  <si>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</si>
  <si>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</si>
  <si>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</si>
  <si>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</si>
  <si>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</si>
  <si>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</si>
  <si>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</si>
  <si>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</si>
  <si>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</si>
  <si>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</si>
  <si>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</si>
  <si>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</si>
  <si>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</si>
  <si>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</si>
  <si>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</si>
  <si>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</si>
  <si>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</si>
  <si>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</si>
  <si>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</si>
  <si>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</si>
  <si>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</si>
  <si>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</si>
  <si>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</si>
  <si>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</si>
  <si>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</si>
  <si>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</si>
  <si>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</si>
  <si>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</si>
  <si>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</si>
  <si>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</si>
  <si>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</si>
  <si>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</si>
  <si>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</si>
  <si>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</si>
  <si>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</si>
  <si>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</si>
  <si>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</si>
  <si>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</si>
  <si>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</si>
  <si>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</si>
  <si>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</si>
  <si>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</si>
  <si>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</si>
  <si>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</si>
  <si>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</si>
  <si>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</si>
  <si>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</si>
  <si>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</si>
  <si>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</si>
  <si>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</si>
  <si>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</si>
  <si>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</si>
  <si>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</si>
  <si>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</si>
  <si>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</si>
  <si>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</si>
  <si>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</si>
  <si>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</si>
  <si>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</si>
  <si>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</si>
  <si>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</si>
  <si>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</si>
  <si>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</si>
  <si>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</si>
  <si>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</si>
  <si>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</si>
  <si>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</si>
  <si>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</si>
  <si>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</si>
  <si>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</si>
  <si>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</si>
  <si>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</si>
  <si>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</si>
  <si>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</si>
  <si>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</si>
  <si>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</si>
  <si>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</si>
  <si>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</si>
  <si>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</si>
  <si>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</si>
  <si>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</si>
  <si>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</si>
  <si>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</si>
  <si>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</si>
  <si>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</si>
  <si>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</si>
  <si>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</si>
  <si>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</si>
  <si>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</si>
  <si>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</si>
  <si>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</si>
  <si>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</si>
  <si>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</si>
  <si>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</si>
  <si>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</si>
  <si>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</si>
  <si>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</si>
  <si>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</si>
  <si>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</si>
  <si>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</si>
  <si>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</si>
  <si>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</si>
  <si>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</si>
  <si>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</si>
  <si>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</si>
  <si>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</si>
  <si>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</si>
  <si>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</si>
  <si>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</si>
  <si>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</si>
  <si>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</si>
  <si>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</si>
  <si>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</si>
  <si>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</si>
  <si>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</si>
  <si>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</si>
  <si>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</si>
  <si>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</si>
  <si>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</si>
  <si>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</si>
  <si>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</si>
  <si>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</si>
  <si>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</si>
  <si>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</si>
  <si>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</si>
  <si>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</si>
  <si>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</si>
  <si>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</si>
  <si>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</si>
  <si>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</si>
  <si>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</si>
  <si>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</si>
  <si>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</si>
  <si>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</si>
  <si>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</si>
  <si>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</si>
  <si>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</si>
  <si>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</si>
  <si>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</si>
  <si>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</si>
  <si>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</si>
  <si>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</si>
  <si>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</si>
  <si>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</si>
  <si>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</si>
  <si>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</si>
  <si>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</si>
  <si>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</si>
  <si>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</si>
  <si>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</si>
  <si>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</si>
  <si>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</si>
  <si>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</si>
  <si>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</si>
  <si>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</si>
  <si>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</si>
  <si>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</si>
  <si>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</si>
  <si>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</si>
  <si>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</si>
  <si>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</si>
  <si>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</si>
  <si>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</si>
  <si>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</si>
  <si>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</si>
  <si>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</si>
  <si>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</si>
  <si>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</si>
  <si>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</si>
  <si>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</si>
  <si>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</si>
  <si>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</si>
  <si>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</si>
  <si>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</si>
  <si>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</si>
  <si>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</si>
  <si>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</si>
  <si>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</si>
  <si>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</si>
  <si>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</si>
  <si>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</si>
  <si>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</si>
  <si>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</si>
  <si>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</si>
  <si>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</si>
  <si>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</si>
  <si>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</si>
  <si>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</si>
  <si>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</si>
  <si>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</si>
  <si>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</si>
  <si>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</si>
  <si>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</si>
  <si>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</si>
  <si>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</si>
  <si>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</si>
  <si>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</si>
  <si>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</si>
  <si>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</si>
  <si>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</si>
  <si>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</si>
  <si>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</si>
  <si>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</si>
  <si>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</si>
  <si>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</si>
  <si>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</si>
  <si>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</si>
  <si>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</si>
  <si>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</si>
  <si>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</si>
  <si>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</si>
  <si>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</si>
  <si>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</si>
  <si>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</si>
  <si>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</si>
  <si>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</si>
  <si>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</si>
  <si>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</si>
  <si>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</si>
  <si>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</si>
  <si>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</si>
  <si>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</si>
  <si>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</si>
  <si>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</si>
  <si>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</si>
  <si>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</si>
  <si>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</si>
  <si>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</si>
  <si>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</si>
  <si>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</si>
  <si>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</si>
  <si>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</si>
  <si>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</si>
  <si>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</si>
  <si>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</si>
  <si>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</si>
  <si>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</si>
  <si>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</si>
  <si>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</si>
  <si>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</si>
  <si>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</si>
  <si>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</si>
  <si>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</si>
  <si>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</si>
  <si>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</si>
  <si>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</si>
  <si>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</si>
  <si>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</si>
  <si>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</si>
  <si>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</si>
  <si>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</si>
  <si>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</si>
  <si>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</si>
  <si>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</si>
  <si>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</si>
  <si>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</si>
  <si>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</si>
  <si>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</si>
  <si>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</si>
  <si>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</si>
  <si>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</si>
  <si>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</si>
  <si>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</si>
  <si>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</si>
  <si>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</si>
  <si>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</si>
  <si>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</si>
  <si>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</si>
  <si>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</si>
  <si>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</si>
  <si>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</si>
  <si>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</si>
  <si>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</si>
  <si>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</si>
  <si>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</si>
  <si>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</si>
  <si>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</si>
  <si>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</si>
  <si>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</si>
  <si>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</si>
  <si>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</si>
  <si>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</si>
  <si>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</si>
  <si>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</si>
  <si>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</si>
  <si>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</si>
  <si>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</si>
  <si>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</si>
  <si>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</si>
  <si>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</si>
  <si>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</si>
  <si>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</si>
  <si>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</si>
  <si>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</si>
  <si>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</si>
  <si>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</si>
  <si>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</si>
  <si>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</si>
  <si>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</si>
  <si>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</si>
  <si>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</si>
  <si>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</si>
  <si>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</si>
  <si>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</si>
  <si>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</si>
  <si>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</si>
  <si>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</si>
  <si>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</si>
  <si>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</si>
  <si>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</si>
  <si>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</si>
  <si>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</si>
  <si>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</si>
  <si>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</si>
  <si>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</si>
  <si>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</si>
  <si>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</si>
  <si>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</si>
  <si>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</si>
  <si>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</si>
  <si>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</si>
  <si>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</si>
  <si>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</si>
  <si>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</si>
  <si>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</si>
  <si>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</si>
  <si>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</si>
  <si>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</si>
  <si>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</si>
  <si>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</si>
  <si>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</si>
  <si>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</si>
  <si>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</si>
  <si>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</si>
  <si>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</si>
  <si>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</si>
  <si>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</si>
  <si>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</si>
  <si>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</si>
  <si>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</si>
  <si>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</si>
  <si>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</si>
  <si>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</si>
  <si>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</si>
  <si>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</si>
  <si>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</si>
  <si>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</si>
  <si>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</si>
  <si>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</si>
  <si>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</si>
  <si>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</si>
  <si>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</si>
  <si>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</si>
  <si>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</si>
  <si>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</si>
  <si>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</si>
  <si>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</si>
  <si>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</si>
  <si>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</si>
  <si>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</si>
  <si>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</si>
  <si>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</si>
  <si>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</si>
  <si>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</si>
  <si>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</si>
  <si>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</si>
  <si>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</si>
  <si>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</si>
  <si>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</si>
  <si>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</si>
  <si>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</si>
  <si>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</si>
  <si>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</si>
  <si>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</si>
  <si>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</si>
  <si>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</si>
  <si>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</si>
  <si>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</si>
  <si>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</si>
  <si>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</si>
  <si>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</si>
  <si>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</si>
  <si>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</si>
  <si>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</si>
  <si>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</si>
  <si>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</si>
  <si>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</si>
  <si>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</si>
  <si>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</si>
  <si>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</si>
  <si>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</si>
  <si>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</si>
  <si>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</si>
  <si>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</si>
  <si>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</si>
  <si>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</si>
  <si>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</si>
  <si>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</si>
  <si>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</si>
  <si>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</si>
  <si>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</si>
  <si>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</si>
  <si>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</si>
  <si>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</si>
  <si>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</si>
  <si>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</si>
  <si>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</si>
  <si>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</si>
  <si>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</si>
  <si>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</si>
  <si>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</si>
  <si>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</si>
  <si>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</si>
  <si>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</si>
  <si>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</si>
  <si>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</si>
  <si>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</si>
  <si>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</si>
  <si>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</si>
  <si>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</si>
  <si>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</si>
  <si>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</si>
  <si>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</si>
  <si>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</si>
  <si>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</si>
  <si>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</si>
  <si>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</si>
  <si>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</si>
  <si>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</si>
  <si>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</si>
  <si>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</si>
  <si>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</si>
  <si>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</si>
  <si>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</si>
  <si>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</si>
  <si>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</si>
  <si>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</si>
  <si>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</si>
  <si>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</si>
  <si>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</si>
  <si>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</si>
  <si>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</si>
  <si>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</si>
  <si>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</si>
  <si>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</si>
  <si>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</si>
  <si>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</si>
  <si>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</si>
  <si>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</si>
  <si>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</si>
  <si>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</si>
  <si>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</si>
  <si>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</si>
  <si>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</si>
  <si>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</si>
  <si>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</si>
  <si>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</si>
  <si>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</si>
  <si>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</si>
  <si>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</si>
  <si>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</si>
  <si>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</si>
  <si>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</si>
  <si>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</si>
  <si>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</si>
  <si>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</si>
  <si>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</si>
  <si>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</si>
  <si>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</si>
  <si>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</si>
  <si>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</si>
  <si>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</si>
  <si>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</si>
  <si>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</si>
  <si>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</si>
  <si>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</si>
  <si>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</si>
  <si>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</si>
  <si>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</si>
  <si>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</si>
  <si>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</si>
  <si>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</si>
  <si>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</si>
  <si>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</si>
  <si>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</si>
  <si>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</si>
  <si>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</si>
  <si>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</si>
  <si>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</si>
  <si>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</si>
  <si>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</si>
  <si>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</si>
  <si>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</si>
  <si>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</si>
  <si>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</si>
  <si>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</si>
  <si>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</si>
  <si>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</si>
  <si>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</si>
  <si>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</si>
  <si>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</si>
  <si>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</si>
  <si>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</si>
  <si>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</si>
  <si>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</si>
  <si>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</si>
  <si>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</si>
  <si>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</si>
  <si>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</si>
  <si>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</si>
  <si>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</si>
  <si>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</si>
  <si>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</si>
  <si>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</si>
  <si>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</si>
  <si>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</si>
  <si>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</si>
  <si>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</si>
  <si>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</si>
  <si>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</si>
  <si>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</si>
  <si>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</si>
  <si>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</si>
  <si>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</si>
  <si>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</si>
  <si>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</si>
  <si>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</si>
  <si>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</si>
  <si>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</si>
  <si>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</si>
  <si>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</si>
  <si>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</si>
  <si>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</si>
  <si>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</si>
  <si>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</si>
  <si>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</si>
  <si>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</si>
  <si>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</si>
  <si>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</si>
  <si>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</si>
  <si>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</si>
  <si>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</si>
  <si>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</si>
  <si>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</si>
  <si>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</si>
  <si>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</si>
  <si>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</si>
  <si>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</si>
  <si>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</si>
  <si>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</si>
  <si>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</si>
  <si>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</si>
  <si>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</si>
  <si>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</si>
  <si>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</si>
  <si>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</si>
  <si>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</si>
  <si>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</si>
  <si>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</si>
  <si>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</si>
  <si>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</si>
  <si>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</si>
  <si>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</si>
  <si>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</si>
  <si>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</si>
  <si>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</si>
  <si>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</si>
  <si>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</si>
  <si>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</si>
  <si>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</si>
  <si>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</si>
  <si>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</si>
  <si>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</si>
  <si>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</si>
  <si>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</si>
  <si>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</si>
  <si>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</si>
  <si>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</si>
  <si>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</si>
  <si>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</si>
  <si>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</si>
  <si>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</si>
  <si>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</si>
  <si>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</si>
  <si>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</si>
  <si>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</si>
  <si>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</si>
  <si>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</si>
  <si>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</si>
  <si>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</si>
  <si>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</si>
  <si>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</si>
  <si>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</si>
  <si>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</si>
  <si>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</si>
  <si>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</si>
  <si>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</si>
  <si>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</si>
  <si>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</si>
  <si>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</si>
  <si>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</si>
  <si>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</si>
  <si>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</si>
  <si>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</si>
  <si>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</si>
  <si>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</si>
  <si>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</si>
  <si>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</si>
  <si>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</si>
  <si>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</si>
  <si>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</si>
  <si>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</si>
  <si>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</si>
  <si>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</si>
  <si>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</si>
  <si>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</si>
  <si>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</si>
  <si>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</si>
  <si>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</si>
  <si>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</si>
  <si>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</si>
  <si>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</si>
  <si>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</si>
  <si>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</si>
  <si>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</si>
  <si>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</si>
  <si>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</si>
  <si>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</si>
  <si>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</si>
  <si>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</si>
  <si>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</si>
  <si>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</si>
  <si>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</si>
  <si>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</si>
  <si>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</si>
  <si>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</si>
  <si>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</si>
  <si>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</si>
  <si>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</si>
  <si>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</si>
  <si>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</si>
  <si>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</si>
  <si>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</si>
  <si>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</si>
  <si>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</si>
  <si>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</si>
  <si>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</si>
  <si>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</si>
  <si>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</si>
  <si>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</si>
  <si>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</si>
  <si>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</si>
  <si>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</si>
  <si>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</si>
  <si>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</si>
  <si>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</si>
  <si>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</si>
  <si>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</si>
  <si>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</si>
  <si>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</si>
  <si>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</si>
  <si>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</si>
  <si>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</si>
  <si>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</si>
  <si>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</si>
  <si>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</si>
  <si>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</si>
  <si>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</si>
  <si>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</si>
  <si>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</si>
  <si>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</si>
  <si>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</si>
  <si>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</si>
  <si>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</si>
  <si>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</si>
  <si>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</si>
  <si>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</si>
  <si>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</si>
  <si>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</si>
  <si>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</si>
  <si>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</si>
  <si>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</si>
  <si>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</si>
  <si>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</si>
  <si>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</si>
  <si>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</si>
  <si>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</si>
  <si>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</si>
  <si>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</si>
  <si>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</si>
  <si>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</si>
  <si>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</si>
  <si>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</si>
  <si>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</si>
  <si>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</si>
  <si>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</si>
  <si>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</si>
  <si>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</si>
  <si>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</si>
  <si>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</si>
  <si>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</si>
  <si>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</si>
  <si>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</si>
  <si>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</si>
  <si>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</si>
  <si>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</si>
  <si>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</si>
  <si>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</si>
  <si>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</si>
  <si>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</si>
  <si>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</si>
  <si>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</si>
  <si>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</si>
  <si>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</si>
  <si>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</si>
  <si>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</si>
  <si>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</si>
  <si>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</si>
  <si>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</si>
  <si>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</si>
  <si>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</si>
  <si>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</si>
  <si>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</si>
  <si>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</si>
  <si>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</si>
  <si>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</si>
  <si>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</si>
  <si>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</si>
  <si>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</si>
  <si>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</si>
  <si>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</si>
  <si>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</si>
  <si>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</si>
  <si>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</si>
  <si>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</si>
  <si>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</si>
  <si>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</si>
  <si>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</si>
  <si>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</si>
  <si>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</si>
  <si>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</si>
  <si>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</si>
  <si>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</si>
  <si>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</si>
  <si>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</si>
  <si>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</si>
  <si>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</si>
  <si>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</si>
  <si>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</si>
  <si>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</si>
  <si>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</si>
  <si>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</si>
  <si>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</si>
  <si>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</si>
  <si>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</si>
  <si>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</si>
  <si>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</si>
  <si>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</si>
  <si>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</si>
  <si>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</si>
  <si>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</si>
  <si>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</si>
  <si>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</si>
  <si>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</si>
  <si>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</si>
  <si>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</si>
  <si>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</si>
  <si>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</si>
  <si>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</si>
  <si>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</si>
  <si>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</si>
  <si>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</si>
  <si>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</si>
  <si>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</si>
  <si>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</si>
  <si>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</si>
  <si>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</si>
  <si>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</si>
  <si>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</si>
  <si>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</si>
  <si>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</si>
  <si>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</si>
  <si>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</si>
  <si>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</si>
  <si>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</si>
  <si>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</si>
  <si>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</si>
  <si>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</si>
  <si>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</si>
  <si>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</si>
  <si>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</si>
  <si>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</si>
  <si>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</si>
  <si>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</si>
  <si>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</si>
  <si>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</si>
  <si>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</si>
  <si>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</si>
  <si>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</si>
  <si>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</si>
  <si>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</si>
  <si>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</si>
  <si>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</si>
  <si>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</si>
  <si>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</si>
  <si>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</si>
  <si>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</si>
  <si>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</si>
  <si>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</si>
  <si>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</si>
  <si>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</si>
  <si>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</si>
  <si>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</si>
  <si>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</si>
  <si>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</si>
  <si>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</si>
  <si>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</si>
  <si>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</si>
  <si>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</si>
  <si>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</si>
  <si>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</si>
  <si>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</si>
  <si>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</si>
  <si>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</si>
  <si>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</si>
  <si>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</si>
  <si>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</si>
  <si>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</si>
  <si>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</si>
  <si>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</si>
  <si>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</si>
  <si>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</si>
  <si>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</si>
  <si>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</si>
  <si>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</si>
  <si>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</si>
  <si>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</si>
  <si>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</si>
  <si>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</si>
  <si>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</si>
  <si>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</si>
  <si>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</si>
  <si>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</si>
  <si>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</si>
  <si>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</si>
  <si>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</si>
  <si>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</si>
  <si>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</si>
  <si>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</si>
  <si>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</si>
  <si>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</si>
  <si>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</si>
  <si>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</si>
  <si>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</si>
  <si>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</si>
  <si>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</si>
  <si>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</si>
  <si>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</si>
  <si>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</si>
  <si>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</si>
  <si>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</si>
  <si>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</si>
  <si>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</si>
  <si>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</si>
  <si>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</si>
  <si>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</si>
  <si>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</si>
  <si>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</si>
  <si>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</si>
  <si>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</si>
  <si>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</si>
  <si>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</si>
  <si>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</si>
  <si>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</si>
  <si>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</si>
  <si>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</si>
  <si>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</si>
  <si>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</si>
  <si>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</si>
  <si>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</si>
  <si>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</si>
  <si>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</si>
  <si>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</si>
  <si>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</si>
  <si>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</si>
  <si>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</si>
  <si>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</si>
  <si>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</si>
  <si>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</si>
  <si>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</si>
  <si>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</si>
  <si>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</si>
  <si>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</si>
  <si>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</si>
  <si>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</si>
  <si>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</si>
  <si>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</si>
  <si>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</si>
  <si>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</si>
  <si>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</si>
  <si>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</si>
  <si>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</si>
  <si>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</si>
  <si>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</si>
  <si>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</si>
  <si>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</si>
  <si>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</si>
  <si>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</si>
  <si>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</si>
  <si>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</si>
  <si>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</si>
  <si>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</si>
  <si>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</si>
  <si>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</si>
  <si>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</si>
  <si>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</si>
  <si>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</si>
  <si>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</si>
  <si>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</si>
  <si>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</si>
  <si>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</si>
  <si>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</si>
  <si>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</si>
  <si>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</si>
  <si>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</si>
  <si>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</si>
  <si>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</si>
  <si>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</si>
  <si>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</si>
  <si>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</si>
  <si>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</si>
  <si>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</si>
  <si>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</si>
  <si>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</si>
  <si>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</si>
  <si>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</si>
  <si>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</si>
  <si>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</si>
  <si>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</si>
  <si>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</si>
  <si>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</si>
  <si>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</si>
  <si>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</si>
  <si>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</si>
  <si>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</si>
  <si>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</si>
  <si>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</si>
  <si>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</si>
  <si>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</si>
  <si>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</si>
  <si>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</si>
  <si>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</si>
  <si>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</si>
  <si>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</si>
  <si>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</si>
  <si>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</si>
  <si>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</si>
  <si>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</si>
  <si>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</si>
  <si>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</si>
  <si>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</si>
  <si>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</si>
  <si>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</si>
  <si>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</si>
  <si>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</si>
  <si>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</si>
  <si>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</si>
  <si>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</si>
  <si>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</si>
  <si>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</si>
  <si>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</si>
  <si>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</si>
  <si>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</si>
  <si>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</si>
  <si>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</si>
  <si>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</si>
  <si>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</si>
  <si>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</si>
  <si>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</si>
  <si>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</si>
  <si>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</si>
  <si>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</si>
  <si>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</si>
  <si>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</si>
  <si>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</si>
  <si>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</si>
  <si>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</si>
  <si>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</si>
  <si>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</si>
  <si>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</si>
  <si>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</si>
  <si>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</si>
  <si>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</si>
  <si>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</si>
  <si>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</si>
  <si>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</si>
  <si>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</si>
  <si>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</si>
  <si>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</si>
  <si>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</si>
  <si>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</si>
  <si>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</si>
  <si>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</si>
  <si>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</si>
  <si>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</si>
  <si>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</si>
  <si>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</si>
  <si>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</si>
  <si>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</si>
  <si>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</si>
  <si>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</si>
  <si>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</si>
  <si>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</si>
  <si>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</si>
  <si>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</si>
  <si>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</si>
  <si>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</si>
  <si>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</si>
  <si>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</si>
  <si>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</si>
  <si>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</si>
  <si>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</si>
  <si>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</si>
  <si>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</si>
  <si>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</si>
  <si>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</si>
  <si>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</si>
  <si>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</si>
  <si>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</si>
  <si>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</si>
  <si>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</si>
  <si>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</si>
  <si>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</si>
  <si>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</si>
  <si>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</si>
  <si>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</si>
  <si>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</si>
  <si>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</si>
  <si>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</si>
  <si>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</si>
  <si>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</si>
  <si>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</si>
  <si>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</si>
  <si>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</si>
  <si>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</si>
  <si>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</si>
  <si>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</si>
  <si>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</si>
  <si>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</si>
  <si>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</si>
  <si>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</si>
  <si>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</si>
  <si>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</si>
  <si>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</si>
  <si>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</si>
  <si>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</si>
  <si>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</si>
  <si>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</si>
  <si>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</si>
  <si>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</si>
  <si>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</si>
  <si>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</si>
  <si>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</si>
  <si>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</si>
  <si>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</si>
  <si>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</si>
  <si>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</si>
  <si>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</si>
  <si>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</si>
  <si>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</si>
  <si>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</si>
  <si>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</si>
  <si>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</si>
  <si>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</si>
  <si>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</si>
  <si>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</si>
  <si>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</si>
  <si>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</si>
  <si>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</si>
  <si>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</si>
  <si>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</si>
  <si>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</si>
  <si>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</si>
  <si>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</si>
  <si>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</si>
  <si>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</si>
  <si>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</si>
  <si>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</si>
  <si>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</si>
  <si>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</si>
  <si>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</si>
  <si>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</si>
  <si>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</si>
  <si>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</si>
  <si>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</si>
  <si>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</si>
  <si>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</si>
  <si>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</si>
  <si>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</si>
  <si>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</si>
  <si>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</si>
  <si>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</si>
  <si>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</si>
  <si>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</si>
  <si>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</si>
  <si>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</si>
  <si>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</si>
  <si>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</si>
  <si>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</si>
  <si>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</si>
  <si>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</si>
  <si>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</si>
  <si>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</si>
  <si>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</si>
  <si>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</si>
  <si>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</si>
  <si>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</si>
  <si>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</si>
  <si>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</si>
  <si>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</si>
  <si>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</si>
  <si>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</si>
  <si>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</si>
  <si>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</si>
  <si>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</si>
  <si>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</si>
  <si>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</si>
  <si>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</si>
  <si>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</si>
  <si>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</si>
  <si>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</si>
  <si>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</si>
  <si>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</si>
  <si>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</si>
  <si>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</si>
  <si>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</si>
  <si>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</si>
  <si>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</si>
  <si>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</si>
  <si>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</si>
  <si>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</si>
  <si>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</si>
  <si>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</si>
  <si>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</si>
  <si>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</si>
  <si>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</si>
  <si>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</si>
  <si>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</si>
  <si>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</si>
  <si>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</si>
  <si>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</si>
  <si>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</si>
  <si>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</si>
  <si>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</si>
  <si>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</si>
  <si>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</si>
  <si>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</si>
  <si>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</si>
  <si>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</si>
  <si>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</si>
  <si>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</si>
  <si>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</si>
  <si>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</si>
  <si>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</si>
  <si>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</si>
  <si>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</si>
  <si>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</si>
  <si>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</si>
  <si>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</si>
  <si>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</si>
  <si>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</si>
  <si>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</si>
  <si>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</si>
  <si>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</si>
  <si>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</si>
  <si>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</si>
  <si>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</si>
  <si>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</si>
  <si>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</si>
  <si>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</si>
  <si>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</si>
  <si>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</si>
  <si>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</si>
  <si>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</si>
  <si>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</si>
  <si>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</si>
  <si>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</si>
  <si>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</si>
  <si>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</si>
  <si>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</si>
  <si>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</si>
  <si>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</si>
  <si>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</si>
  <si>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</si>
  <si>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</si>
  <si>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</si>
  <si>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</si>
  <si>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</si>
  <si>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</si>
  <si>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</si>
  <si>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</si>
  <si>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</si>
  <si>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</si>
  <si>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</si>
  <si>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</si>
  <si>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</si>
  <si>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</si>
  <si>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</si>
  <si>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</si>
  <si>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</si>
  <si>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</si>
  <si>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</si>
  <si>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</si>
  <si>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</si>
  <si>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</si>
  <si>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</si>
  <si>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</si>
  <si>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</si>
  <si>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</si>
  <si>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</si>
  <si>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</si>
  <si>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</si>
  <si>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</si>
  <si>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</si>
  <si>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</si>
  <si>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</si>
  <si>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</si>
  <si>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</si>
  <si>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</si>
  <si>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</si>
  <si>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</si>
  <si>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</si>
  <si>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</si>
  <si>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</si>
  <si>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</si>
  <si>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</si>
  <si>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</si>
  <si>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</si>
  <si>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</si>
  <si>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</si>
  <si>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</si>
  <si>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</si>
  <si>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</si>
  <si>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</si>
  <si>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</si>
  <si>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</si>
  <si>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</si>
  <si>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</si>
  <si>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</si>
  <si>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</si>
  <si>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</si>
  <si>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</si>
  <si>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</si>
  <si>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</si>
  <si>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</si>
  <si>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</si>
  <si>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</si>
  <si>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</si>
  <si>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</si>
  <si>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</si>
  <si>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</si>
  <si>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</si>
  <si>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</si>
  <si>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</si>
  <si>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</si>
  <si>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</si>
  <si>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</si>
  <si>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</si>
  <si>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</si>
  <si>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</si>
  <si>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</si>
  <si>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</si>
  <si>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</si>
  <si>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</si>
  <si>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</si>
  <si>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</si>
  <si>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</si>
  <si>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</si>
  <si>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</si>
  <si>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</si>
  <si>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</si>
  <si>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</si>
  <si>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</si>
  <si>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</si>
  <si>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</si>
  <si>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</si>
  <si>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</si>
  <si>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</si>
  <si>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</si>
  <si>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</si>
  <si>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</si>
  <si>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</si>
  <si>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</si>
  <si>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</si>
  <si>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</si>
  <si>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</si>
  <si>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</si>
  <si>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</si>
  <si>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</si>
  <si>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</si>
  <si>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</si>
  <si>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</si>
  <si>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</si>
  <si>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</si>
  <si>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</si>
  <si>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</si>
  <si>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</si>
  <si>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</si>
  <si>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</si>
  <si>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</si>
  <si>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</si>
  <si>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</si>
  <si>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</si>
  <si>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</si>
  <si>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</si>
  <si>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</si>
  <si>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</si>
  <si>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</si>
  <si>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</si>
  <si>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</si>
  <si>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</si>
  <si>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</si>
  <si>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</si>
  <si>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</si>
  <si>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</si>
  <si>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</si>
  <si>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</si>
  <si>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</si>
  <si>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</si>
  <si>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</si>
  <si>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</si>
  <si>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</si>
  <si>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</si>
  <si>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</si>
  <si>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</si>
  <si>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</si>
  <si>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</si>
  <si>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</si>
  <si>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</si>
  <si>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</si>
  <si>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</si>
  <si>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</si>
  <si>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</si>
  <si>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</si>
  <si>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</si>
  <si>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</si>
  <si>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</si>
  <si>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</si>
  <si>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</si>
  <si>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</si>
  <si>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</si>
  <si>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</si>
  <si>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</si>
  <si>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</si>
  <si>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</si>
  <si>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</si>
  <si>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</si>
  <si>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</si>
  <si>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</si>
  <si>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</si>
  <si>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</si>
  <si>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</si>
  <si>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</si>
  <si>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</si>
  <si>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</si>
  <si>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</si>
  <si>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</si>
  <si>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</si>
  <si>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</si>
  <si>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</si>
  <si>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</si>
  <si>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</si>
  <si>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</si>
  <si>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</si>
  <si>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</si>
  <si>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</si>
  <si>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</si>
  <si>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</si>
  <si>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</si>
  <si>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</si>
  <si>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</si>
  <si>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</si>
  <si>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</si>
  <si>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</si>
  <si>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</si>
  <si>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</si>
  <si>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</si>
  <si>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</si>
  <si>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</si>
  <si>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</si>
  <si>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</si>
  <si>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</si>
  <si>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</si>
  <si>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</si>
  <si>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</si>
  <si>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</si>
  <si>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</si>
  <si>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</si>
  <si>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</si>
  <si>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</si>
  <si>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</si>
  <si>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</si>
  <si>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</si>
  <si>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</si>
  <si>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</si>
  <si>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</si>
  <si>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</si>
  <si>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</si>
  <si>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</si>
  <si>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</si>
  <si>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</si>
  <si>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</si>
  <si>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</si>
  <si>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</si>
  <si>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</si>
  <si>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</si>
  <si>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</si>
  <si>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</si>
  <si>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</si>
  <si>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</si>
  <si>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</si>
  <si>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</si>
  <si>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</si>
  <si>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</si>
  <si>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</si>
  <si>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</si>
  <si>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</si>
  <si>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</si>
  <si>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</si>
  <si>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</si>
  <si>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</si>
  <si>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</si>
  <si>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</si>
  <si>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</si>
  <si>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</si>
  <si>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</si>
  <si>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</si>
  <si>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</si>
  <si>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</si>
  <si>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</si>
  <si>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</si>
  <si>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</si>
  <si>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</si>
  <si>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</si>
  <si>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</si>
  <si>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</si>
  <si>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</si>
  <si>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</si>
  <si>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</si>
  <si>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</si>
  <si>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</si>
  <si>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</si>
  <si>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</si>
  <si>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</si>
  <si>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</si>
  <si>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</si>
  <si>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</si>
  <si>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</si>
  <si>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</si>
  <si>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</si>
  <si>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</si>
  <si>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</si>
  <si>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</si>
  <si>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</si>
  <si>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</si>
  <si>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</si>
  <si>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</si>
  <si>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</si>
  <si>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</si>
  <si>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</si>
  <si>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</si>
  <si>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</si>
  <si>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</si>
  <si>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</si>
  <si>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</si>
  <si>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</si>
  <si>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</si>
  <si>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</si>
  <si>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</si>
  <si>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</si>
  <si>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</si>
  <si>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</si>
  <si>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</si>
  <si>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</si>
  <si>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</si>
  <si>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</si>
  <si>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</si>
  <si>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</si>
  <si>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</si>
  <si>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</si>
  <si>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</si>
  <si>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</si>
  <si>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</si>
  <si>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</si>
  <si>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</si>
  <si>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</si>
  <si>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</si>
  <si>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</si>
  <si>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</si>
  <si>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</si>
  <si>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</si>
  <si>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</si>
  <si>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</si>
  <si>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</si>
  <si>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</si>
  <si>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</si>
  <si>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</si>
  <si>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</si>
  <si>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</si>
  <si>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</si>
  <si>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</si>
  <si>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</si>
  <si>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</si>
  <si>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</si>
  <si>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</si>
  <si>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</si>
  <si>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</si>
  <si>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</si>
  <si>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</si>
  <si>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</si>
  <si>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</si>
  <si>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</si>
  <si>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</si>
  <si>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</si>
  <si>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</si>
  <si>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</si>
  <si>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</si>
  <si>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</si>
  <si>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</si>
  <si>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</si>
  <si>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</si>
  <si>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</si>
  <si>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</si>
  <si>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</si>
  <si>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</si>
  <si>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</si>
  <si>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</si>
  <si>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</si>
  <si>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</si>
  <si>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</si>
  <si>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</si>
  <si>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</si>
  <si>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</si>
  <si>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</si>
  <si>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</si>
  <si>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</si>
  <si>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</si>
  <si>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</si>
  <si>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</si>
  <si>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</si>
  <si>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</si>
  <si>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</si>
  <si>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</si>
  <si>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</si>
  <si>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</si>
  <si>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</si>
  <si>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</si>
  <si>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</si>
  <si>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</si>
  <si>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</si>
  <si>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</si>
  <si>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</si>
  <si>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</si>
  <si>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</si>
  <si>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</si>
  <si>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</si>
  <si>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</si>
  <si>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</si>
  <si>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</si>
  <si>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</si>
  <si>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</si>
  <si>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</si>
  <si>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</si>
  <si>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</si>
  <si>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</si>
  <si>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</si>
  <si>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</si>
  <si>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</si>
  <si>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</si>
  <si>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</si>
  <si>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</si>
  <si>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</si>
  <si>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</si>
  <si>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</si>
  <si>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</si>
  <si>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</si>
  <si>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</si>
  <si>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</si>
  <si>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</si>
  <si>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</si>
  <si>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</si>
  <si>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</si>
  <si>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</si>
  <si>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</si>
  <si>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</si>
  <si>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</si>
  <si>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</si>
  <si>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</si>
  <si>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</si>
  <si>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</si>
  <si>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</si>
  <si>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</si>
  <si>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</si>
  <si>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</si>
  <si>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</si>
  <si>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</si>
  <si>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</si>
  <si>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</si>
  <si>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</si>
  <si>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</si>
  <si>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</si>
  <si>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</si>
  <si>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</si>
  <si>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</si>
  <si>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</si>
  <si>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</si>
  <si>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</si>
  <si>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</si>
  <si>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</si>
  <si>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</si>
  <si>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</si>
  <si>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</si>
  <si>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</si>
  <si>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</si>
  <si>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</si>
  <si>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</si>
  <si>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</si>
  <si>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</si>
  <si>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</si>
  <si>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</si>
  <si>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</si>
  <si>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</si>
  <si>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</si>
  <si>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</si>
  <si>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</si>
  <si>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</si>
  <si>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</si>
  <si>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</si>
  <si>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</si>
  <si>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</si>
  <si>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</si>
  <si>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</si>
  <si>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</si>
  <si>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</si>
  <si>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</si>
  <si>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</si>
  <si>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</si>
  <si>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</si>
  <si>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</si>
  <si>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</si>
  <si>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</si>
  <si>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</si>
  <si>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</si>
  <si>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</si>
  <si>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</si>
  <si>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</si>
  <si>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</si>
  <si>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</si>
  <si>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</si>
  <si>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</si>
  <si>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</si>
  <si>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</si>
  <si>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</si>
  <si>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</si>
  <si>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</si>
  <si>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</si>
  <si>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</si>
  <si>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</si>
  <si>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</si>
  <si>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</si>
  <si>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</si>
  <si>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</si>
  <si>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</si>
  <si>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</si>
  <si>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</si>
  <si>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</si>
  <si>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</si>
  <si>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</si>
  <si>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</si>
  <si>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</si>
  <si>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</si>
  <si>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</si>
  <si>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</si>
  <si>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</si>
  <si>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</si>
  <si>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</si>
  <si>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</si>
  <si>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</si>
  <si>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</si>
  <si>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</si>
  <si>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</si>
  <si>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</si>
  <si>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</si>
  <si>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</si>
  <si>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</si>
  <si>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</si>
  <si>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</si>
  <si>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</si>
  <si>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</si>
  <si>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</si>
  <si>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</si>
  <si>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</si>
  <si>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</si>
  <si>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</si>
  <si>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</si>
  <si>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</si>
  <si>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</si>
  <si>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</si>
  <si>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</si>
  <si>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</si>
  <si>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</si>
  <si>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</si>
  <si>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</si>
  <si>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</si>
  <si>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</si>
  <si>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</si>
  <si>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</si>
  <si>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</si>
  <si>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</si>
  <si>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</si>
  <si>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</si>
  <si>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</si>
  <si>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</si>
  <si>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</si>
  <si>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</si>
  <si>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</si>
  <si>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</si>
  <si>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</si>
  <si>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</si>
  <si>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</si>
  <si>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</si>
  <si>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</si>
  <si>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</si>
  <si>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</si>
  <si>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</si>
  <si>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</si>
  <si>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</si>
  <si>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</si>
  <si>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</si>
  <si>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</si>
  <si>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</si>
  <si>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</si>
  <si>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</si>
  <si>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</si>
  <si>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</si>
  <si>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</si>
  <si>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</si>
  <si>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</si>
  <si>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</si>
  <si>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</si>
  <si>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</si>
  <si>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</si>
  <si>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</si>
  <si>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</si>
  <si>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</si>
  <si>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</si>
  <si>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</si>
  <si>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</si>
  <si>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</si>
  <si>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</si>
  <si>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</si>
  <si>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</si>
  <si>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</si>
  <si>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</si>
  <si>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</si>
  <si>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</si>
  <si>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</si>
  <si>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</si>
  <si>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</si>
  <si>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</si>
  <si>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</si>
  <si>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</si>
  <si>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</si>
  <si>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</si>
  <si>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</si>
  <si>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</si>
  <si>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</si>
  <si>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</si>
  <si>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</si>
  <si>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</si>
  <si>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</si>
  <si>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</si>
  <si>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</si>
  <si>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</si>
  <si>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</si>
  <si>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</si>
  <si>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</si>
  <si>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</si>
  <si>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</si>
  <si>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</si>
  <si>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</si>
  <si>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</si>
  <si>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</si>
  <si>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</si>
  <si>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</si>
  <si>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</si>
  <si>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</si>
  <si>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</si>
  <si>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</si>
  <si>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</si>
  <si>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</si>
  <si>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</si>
  <si>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</si>
  <si>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</si>
  <si>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</si>
  <si>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</si>
  <si>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</si>
  <si>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</si>
  <si>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</si>
  <si>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</si>
  <si>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</si>
  <si>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</si>
  <si>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</si>
  <si>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</si>
  <si>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</si>
  <si>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</si>
  <si>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</si>
  <si>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</si>
  <si>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</si>
  <si>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</si>
  <si>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</si>
  <si>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</si>
  <si>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</si>
  <si>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</si>
  <si>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</si>
  <si>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</si>
  <si>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</si>
  <si>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</si>
  <si>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</si>
  <si>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</si>
  <si>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</si>
  <si>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</si>
  <si>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</si>
  <si>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</si>
  <si>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</si>
  <si>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</si>
  <si>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</si>
  <si>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</si>
  <si>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</si>
  <si>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</si>
  <si>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</si>
  <si>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</si>
  <si>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</si>
  <si>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</si>
  <si>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</si>
  <si>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</si>
  <si>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</si>
  <si>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</si>
  <si>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</si>
  <si>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</si>
  <si>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</si>
  <si>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</si>
  <si>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</si>
  <si>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</si>
  <si>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</si>
  <si>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</si>
  <si>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</si>
  <si>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</si>
  <si>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</si>
  <si>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</si>
  <si>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</si>
  <si>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</si>
  <si>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</si>
  <si>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</si>
  <si>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</si>
  <si>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</si>
  <si>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</si>
  <si>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</si>
  <si>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</si>
  <si>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</si>
  <si>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</si>
  <si>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</si>
  <si>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</si>
  <si>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</si>
  <si>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</si>
  <si>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</si>
  <si>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</si>
  <si>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</si>
  <si>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</si>
  <si>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</si>
  <si>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</si>
  <si>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</si>
  <si>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</si>
  <si>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</si>
  <si>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</si>
  <si>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</si>
  <si>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</si>
  <si>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</si>
  <si>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</si>
  <si>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</si>
  <si>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</si>
  <si>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</si>
  <si>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</si>
  <si>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</si>
  <si>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</si>
  <si>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</si>
  <si>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</si>
  <si>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</si>
  <si>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</si>
  <si>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</si>
  <si>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</si>
  <si>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</si>
  <si>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</si>
  <si>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</si>
  <si>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</si>
  <si>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</si>
  <si>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</si>
  <si>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</si>
  <si>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</si>
  <si>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</si>
  <si>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</si>
  <si>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</si>
  <si>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</si>
  <si>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</si>
  <si>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</si>
  <si>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</si>
  <si>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</si>
  <si>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</si>
  <si>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</si>
  <si>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</si>
  <si>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</si>
  <si>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</si>
  <si>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</si>
  <si>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</si>
  <si>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</si>
  <si>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</si>
  <si>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</si>
  <si>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</si>
  <si>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</si>
  <si>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</si>
  <si>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</si>
  <si>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</si>
  <si>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</si>
  <si>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</si>
  <si>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</si>
  <si>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</si>
  <si>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</si>
  <si>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</si>
  <si>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</si>
  <si>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</si>
  <si>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</si>
  <si>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</si>
  <si>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</si>
  <si>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</si>
  <si>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</si>
  <si>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</si>
  <si>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</si>
  <si>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</si>
  <si>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</si>
  <si>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</si>
  <si>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</si>
  <si>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</si>
  <si>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</si>
  <si>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</si>
  <si>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</si>
  <si>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</si>
  <si>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</si>
  <si>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</si>
  <si>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</si>
  <si>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</si>
  <si>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</si>
  <si>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</si>
  <si>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</si>
  <si>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</si>
  <si>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</si>
  <si>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</si>
  <si>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</si>
  <si>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</si>
  <si>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</si>
  <si>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</si>
  <si>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</si>
  <si>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</si>
  <si>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</si>
  <si>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</si>
  <si>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</si>
  <si>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</si>
  <si>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</si>
  <si>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</si>
  <si>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</si>
  <si>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</si>
  <si>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</si>
  <si>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</si>
  <si>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</si>
  <si>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</si>
  <si>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</si>
  <si>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</si>
  <si>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</si>
  <si>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</si>
  <si>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</si>
  <si>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</si>
  <si>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</si>
  <si>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</si>
  <si>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</si>
  <si>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</si>
  <si>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</si>
  <si>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</si>
  <si>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</si>
  <si>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</si>
  <si>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</si>
  <si>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</si>
  <si>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</si>
  <si>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</si>
  <si>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</si>
  <si>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</si>
  <si>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</si>
  <si>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</si>
  <si>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</si>
  <si>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</si>
  <si>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</si>
  <si>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</si>
  <si>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</si>
  <si>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</si>
  <si>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</si>
  <si>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</si>
  <si>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</si>
  <si>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</si>
  <si>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</si>
  <si>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</si>
  <si>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</si>
  <si>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</si>
  <si>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</si>
  <si>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</si>
  <si>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</si>
  <si>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</si>
  <si>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</si>
  <si>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</si>
  <si>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</si>
  <si>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</si>
  <si>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</si>
  <si>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</si>
  <si>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</si>
  <si>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</si>
  <si>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</si>
  <si>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</si>
  <si>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</si>
  <si>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</si>
  <si>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</si>
  <si>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</si>
  <si>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</si>
  <si>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</si>
  <si>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</si>
  <si>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</si>
  <si>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</si>
  <si>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</si>
  <si>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</si>
  <si>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</si>
  <si>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</si>
  <si>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</si>
  <si>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</si>
  <si>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</si>
  <si>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</si>
  <si>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</si>
  <si>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</si>
  <si>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</si>
  <si>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</si>
  <si>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</si>
  <si>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</si>
  <si>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</si>
  <si>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</si>
  <si>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</si>
  <si>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</si>
  <si>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</si>
  <si>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</si>
  <si>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</si>
  <si>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</si>
  <si>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</si>
  <si>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</si>
  <si>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</si>
  <si>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</si>
  <si>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</si>
  <si>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</si>
  <si>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</si>
  <si>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</si>
  <si>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</si>
  <si>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</si>
  <si>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</si>
  <si>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</si>
  <si>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</si>
  <si>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</si>
  <si>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</si>
  <si>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</si>
  <si>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</si>
  <si>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</si>
  <si>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</si>
  <si>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</si>
  <si>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</si>
  <si>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</si>
  <si>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</si>
  <si>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</si>
  <si>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</si>
  <si>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</si>
  <si>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</si>
  <si>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</si>
  <si>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</si>
  <si>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</si>
  <si>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</si>
  <si>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</si>
  <si>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</si>
  <si>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</si>
  <si>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</si>
  <si>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</si>
  <si>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</si>
  <si>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</si>
  <si>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</si>
  <si>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</si>
  <si>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</si>
  <si>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</si>
  <si>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</si>
  <si>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</si>
  <si>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</si>
  <si>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</si>
  <si>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</si>
  <si>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</si>
  <si>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</si>
  <si>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</si>
  <si>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</si>
  <si>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</si>
  <si>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</si>
  <si>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</si>
  <si>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</si>
  <si>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</si>
  <si>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</si>
  <si>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</si>
  <si>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</si>
  <si>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</si>
  <si>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</si>
  <si>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</si>
  <si>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</si>
  <si>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</si>
  <si>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</si>
  <si>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</si>
  <si>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</si>
  <si>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</si>
  <si>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</si>
  <si>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</si>
  <si>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</si>
  <si>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</si>
  <si>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</si>
  <si>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</si>
  <si>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</si>
  <si>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</si>
  <si>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</si>
  <si>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</si>
  <si>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</si>
  <si>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</si>
  <si>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</si>
  <si>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</si>
  <si>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</si>
  <si>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</si>
  <si>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</si>
  <si>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</si>
  <si>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</si>
  <si>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</si>
  <si>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</si>
  <si>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</si>
  <si>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</si>
  <si>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</si>
  <si>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</si>
  <si>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</si>
  <si>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</si>
  <si>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</si>
  <si>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</si>
  <si>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</si>
  <si>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</si>
  <si>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</si>
  <si>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</si>
  <si>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</si>
  <si>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</si>
  <si>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</si>
  <si>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</si>
  <si>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</si>
  <si>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</si>
  <si>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</si>
  <si>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</si>
  <si>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</si>
  <si>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</si>
  <si>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</si>
  <si>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</si>
  <si>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</si>
  <si>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</si>
  <si>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</si>
  <si>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</si>
  <si>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</si>
  <si>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</si>
  <si>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</si>
  <si>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</si>
  <si>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</si>
  <si>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</si>
  <si>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</si>
  <si>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</si>
  <si>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</si>
  <si>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</si>
  <si>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</si>
  <si>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</si>
  <si>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</si>
  <si>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</si>
  <si>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</si>
  <si>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</si>
  <si>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</si>
  <si>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</si>
  <si>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</si>
  <si>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</si>
  <si>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</si>
  <si>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</si>
  <si>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</si>
  <si>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</si>
  <si>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</si>
  <si>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</si>
  <si>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</si>
  <si>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</si>
  <si>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</si>
  <si>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</si>
  <si>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</si>
  <si>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</si>
  <si>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</si>
  <si>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</si>
  <si>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</si>
  <si>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</si>
  <si>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</si>
  <si>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</si>
  <si>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</si>
  <si>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</si>
  <si>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</si>
  <si>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</si>
  <si>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</si>
  <si>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</si>
  <si>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</si>
  <si>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</si>
  <si>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</si>
  <si>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</si>
  <si>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</si>
  <si>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</si>
  <si>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</si>
  <si>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</si>
  <si>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</si>
  <si>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</si>
  <si>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</si>
  <si>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</si>
  <si>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</si>
  <si>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</si>
  <si>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</si>
  <si>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</si>
  <si>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</si>
  <si>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</si>
  <si>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</si>
  <si>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</si>
  <si>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</si>
  <si>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</si>
  <si>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</si>
  <si>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</si>
  <si>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</si>
  <si>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</si>
  <si>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</si>
  <si>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</si>
  <si>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</si>
  <si>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</si>
  <si>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</si>
  <si>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</si>
  <si>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</si>
  <si>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</si>
  <si>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</si>
  <si>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</si>
  <si>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</si>
  <si>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</si>
  <si>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</si>
  <si>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</si>
  <si>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</si>
  <si>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</si>
  <si>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</si>
  <si>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</si>
  <si>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</si>
  <si>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</si>
  <si>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</si>
  <si>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</si>
  <si>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</si>
  <si>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</si>
  <si>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</si>
  <si>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</si>
  <si>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</si>
  <si>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</si>
  <si>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</si>
  <si>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</si>
  <si>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</si>
  <si>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</si>
  <si>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</si>
  <si>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</si>
  <si>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</si>
  <si>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</si>
  <si>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</si>
  <si>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</si>
  <si>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</si>
  <si>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</si>
  <si>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</si>
  <si>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</si>
  <si>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</si>
  <si>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</si>
  <si>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</si>
  <si>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</si>
  <si>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</si>
  <si>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</si>
  <si>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</si>
  <si>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</si>
  <si>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</si>
  <si>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</si>
  <si>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</si>
  <si>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</si>
  <si>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</si>
  <si>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</si>
  <si>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</si>
  <si>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</si>
  <si>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</si>
  <si>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</si>
  <si>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</si>
  <si>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</si>
  <si>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</si>
  <si>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</si>
  <si>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</si>
  <si>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</si>
  <si>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</si>
  <si>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</si>
  <si>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</si>
  <si>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</si>
  <si>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</si>
  <si>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</si>
  <si>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</si>
  <si>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</si>
  <si>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</si>
  <si>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</si>
  <si>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</si>
  <si>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</si>
  <si>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</si>
  <si>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</si>
  <si>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</si>
  <si>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</si>
  <si>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</si>
  <si>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</si>
  <si>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</si>
  <si>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</si>
  <si>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</si>
  <si>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</si>
  <si>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</si>
  <si>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</si>
  <si>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</si>
  <si>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</si>
  <si>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</si>
  <si>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</si>
  <si>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</si>
  <si>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</si>
  <si>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</si>
  <si>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</si>
  <si>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</si>
  <si>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</si>
  <si>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</si>
  <si>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</si>
  <si>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</si>
  <si>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</si>
  <si>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</si>
  <si>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</si>
  <si>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</si>
  <si>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</si>
  <si>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</si>
  <si>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</si>
  <si>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</si>
  <si>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</si>
  <si>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</si>
  <si>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</si>
  <si>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</si>
  <si>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</si>
  <si>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</si>
  <si>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</si>
  <si>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</si>
  <si>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</si>
  <si>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</si>
  <si>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</si>
  <si>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</si>
  <si>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</si>
  <si>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</si>
  <si>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</si>
  <si>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</si>
  <si>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</si>
  <si>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</si>
  <si>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</si>
  <si>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</si>
  <si>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</si>
  <si>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</si>
  <si>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</si>
  <si>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</si>
  <si>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</si>
  <si>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</si>
  <si>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</si>
  <si>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</si>
  <si>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</si>
  <si>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</si>
  <si>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</si>
  <si>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</si>
  <si>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</si>
  <si>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</si>
  <si>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</si>
  <si>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</si>
  <si>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</si>
  <si>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</si>
  <si>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</si>
  <si>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</si>
  <si>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</si>
  <si>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</si>
  <si>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</si>
  <si>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</si>
  <si>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</si>
  <si>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</si>
  <si>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</si>
  <si>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</si>
  <si>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</si>
  <si>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</si>
  <si>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</si>
  <si>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</si>
  <si>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</si>
  <si>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</si>
  <si>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</si>
  <si>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</si>
  <si>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</si>
  <si>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</si>
  <si>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</si>
  <si>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</si>
  <si>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</si>
  <si>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</si>
  <si>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</si>
  <si>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</si>
  <si>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</si>
  <si>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</si>
  <si>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</si>
  <si>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</si>
  <si>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</si>
  <si>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</si>
  <si>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</si>
  <si>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</si>
  <si>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</si>
  <si>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</si>
  <si>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</si>
  <si>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</si>
  <si>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</si>
  <si>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</si>
  <si>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</si>
  <si>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</si>
  <si>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</si>
  <si>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</si>
  <si>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</si>
  <si>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</si>
  <si>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</si>
  <si>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</si>
  <si>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</si>
  <si>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</si>
  <si>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</si>
  <si>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</si>
  <si>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</si>
  <si>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</si>
  <si>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</si>
  <si>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</si>
  <si>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</si>
  <si>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</si>
  <si>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</si>
  <si>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</si>
  <si>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</si>
  <si>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</si>
  <si>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</si>
  <si>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</si>
  <si>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</si>
  <si>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</si>
  <si>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</si>
  <si>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</si>
  <si>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</si>
  <si>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</si>
  <si>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</si>
  <si>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</si>
  <si>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</si>
  <si>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</si>
  <si>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</si>
  <si>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</si>
  <si>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</si>
  <si>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</si>
  <si>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</si>
  <si>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</si>
  <si>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</si>
  <si>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</si>
  <si>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</si>
  <si>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</si>
  <si>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</si>
  <si>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</si>
  <si>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</si>
  <si>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</si>
  <si>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</si>
  <si>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</si>
  <si>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</si>
  <si>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</si>
  <si>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</si>
  <si>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</si>
  <si>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</si>
  <si>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</si>
  <si>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</si>
  <si>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</si>
  <si>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</si>
  <si>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</si>
  <si>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</si>
  <si>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</si>
  <si>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</si>
  <si>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</si>
  <si>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</si>
  <si>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</si>
  <si>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</si>
  <si>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</si>
  <si>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</si>
  <si>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</si>
  <si>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</si>
  <si>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</si>
  <si>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</si>
  <si>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</si>
  <si>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</si>
  <si>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</si>
  <si>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</si>
  <si>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</si>
  <si>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</si>
  <si>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</si>
  <si>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</si>
  <si>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</si>
  <si>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</si>
  <si>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</si>
  <si>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</si>
  <si>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</si>
  <si>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</si>
  <si>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</si>
  <si>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</si>
  <si>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</si>
  <si>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</si>
  <si>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</si>
  <si>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</si>
  <si>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</si>
  <si>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</si>
  <si>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</si>
  <si>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</si>
  <si>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</si>
  <si>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</si>
  <si>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</si>
  <si>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</si>
  <si>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</si>
  <si>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</si>
  <si>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</si>
  <si>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</si>
  <si>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</si>
  <si>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</si>
  <si>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</si>
  <si>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</si>
  <si>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</si>
  <si>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</si>
  <si>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</si>
  <si>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</si>
  <si>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</si>
  <si>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</si>
  <si>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</si>
  <si>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</si>
  <si>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</si>
  <si>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</si>
  <si>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</si>
  <si>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</si>
  <si>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</si>
  <si>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</si>
  <si>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</si>
  <si>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</si>
  <si>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</si>
  <si>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</si>
  <si>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</si>
  <si>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</si>
  <si>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</si>
  <si>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</si>
  <si>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</si>
  <si>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</si>
  <si>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</si>
  <si>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</si>
  <si>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</si>
  <si>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</si>
  <si>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</si>
  <si>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</si>
  <si>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</si>
  <si>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</si>
  <si>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</si>
  <si>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</si>
  <si>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</si>
  <si>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</si>
  <si>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</si>
  <si>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</si>
  <si>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</si>
  <si>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</si>
  <si>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</si>
  <si>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</si>
  <si>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</si>
  <si>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</si>
  <si>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</si>
  <si>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</si>
  <si>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</si>
  <si>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</si>
  <si>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</si>
  <si>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</si>
  <si>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</si>
  <si>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</si>
  <si>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</si>
  <si>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</si>
  <si>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</si>
  <si>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</si>
  <si>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</si>
  <si>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</si>
  <si>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</si>
  <si>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</si>
  <si>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</si>
  <si>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</si>
  <si>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</si>
  <si>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</si>
  <si>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</si>
  <si>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</si>
  <si>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</si>
  <si>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</si>
  <si>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</si>
  <si>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</si>
  <si>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</si>
  <si>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</si>
  <si>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</si>
  <si>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</si>
  <si>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</si>
  <si>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</si>
  <si>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</si>
  <si>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</si>
  <si>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</si>
  <si>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</si>
  <si>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</si>
  <si>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</si>
  <si>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</si>
  <si>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</si>
  <si>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</si>
  <si>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</si>
  <si>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</si>
  <si>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</si>
  <si>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</si>
  <si>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</si>
  <si>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</si>
  <si>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</si>
  <si>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</si>
  <si>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</si>
  <si>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</si>
  <si>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</si>
  <si>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</si>
  <si>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</si>
  <si>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</si>
  <si>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</si>
  <si>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</si>
  <si>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</si>
  <si>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</si>
  <si>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</si>
  <si>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</si>
  <si>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</si>
  <si>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</si>
  <si>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</si>
  <si>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</si>
  <si>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</si>
  <si>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</si>
  <si>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</si>
  <si>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</si>
  <si>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</si>
  <si>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</si>
  <si>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</si>
  <si>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</si>
  <si>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</si>
  <si>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</si>
  <si>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</si>
  <si>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</si>
  <si>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</si>
  <si>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</si>
  <si>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</si>
  <si>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</si>
  <si>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</si>
  <si>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</si>
  <si>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</si>
  <si>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</si>
  <si>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</si>
  <si>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</si>
  <si>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</si>
  <si>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</si>
  <si>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</si>
  <si>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</si>
  <si>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</si>
  <si>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</si>
  <si>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</si>
  <si>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</si>
  <si>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</si>
  <si>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</si>
  <si>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</si>
  <si>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</si>
  <si>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</si>
  <si>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</si>
  <si>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</si>
  <si>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</si>
  <si>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</si>
  <si>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</si>
  <si>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</si>
  <si>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</si>
  <si>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</si>
  <si>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</si>
  <si>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</si>
  <si>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</si>
  <si>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</si>
  <si>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</si>
  <si>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</si>
  <si>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</si>
  <si>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</si>
  <si>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</si>
  <si>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</si>
  <si>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</si>
  <si>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</si>
  <si>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</si>
  <si>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</si>
  <si>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</si>
  <si>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</si>
  <si>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</si>
  <si>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</si>
  <si>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</si>
  <si>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</si>
  <si>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</si>
  <si>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</si>
  <si>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</si>
  <si>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</si>
  <si>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</si>
  <si>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</si>
  <si>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</si>
  <si>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</si>
  <si>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</si>
  <si>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</si>
  <si>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</si>
  <si>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</si>
  <si>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</si>
  <si>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</si>
  <si>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</si>
  <si>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</si>
  <si>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</si>
  <si>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</si>
  <si>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</si>
  <si>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</si>
  <si>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</si>
  <si>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</si>
  <si>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</si>
  <si>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</si>
  <si>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</si>
  <si>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</si>
  <si>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</si>
  <si>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</si>
  <si>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</si>
  <si>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</si>
  <si>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</si>
  <si>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</si>
  <si>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</si>
  <si>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</si>
  <si>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</si>
  <si>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</si>
  <si>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</si>
  <si>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</si>
  <si>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</si>
  <si>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</si>
  <si>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</si>
  <si>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</si>
  <si>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</si>
  <si>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</si>
  <si>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</si>
  <si>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</si>
  <si>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</si>
  <si>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</si>
  <si>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</si>
  <si>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</si>
  <si>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</si>
  <si>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</si>
  <si>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</si>
  <si>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</si>
  <si>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</si>
  <si>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</si>
  <si>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</si>
  <si>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</si>
  <si>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</si>
  <si>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</si>
  <si>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</si>
  <si>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</si>
  <si>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</si>
  <si>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</si>
  <si>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</si>
  <si>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</si>
  <si>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</si>
  <si>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</si>
  <si>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</si>
  <si>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</si>
  <si>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</si>
  <si>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</si>
  <si>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</si>
  <si>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</si>
  <si>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</si>
  <si>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</si>
  <si>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</si>
  <si>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</si>
  <si>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</si>
  <si>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</si>
  <si>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</si>
  <si>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</si>
  <si>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</si>
  <si>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</si>
  <si>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</si>
  <si>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</si>
  <si>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</si>
  <si>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</si>
  <si>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</si>
  <si>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</si>
  <si>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</si>
  <si>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</si>
  <si>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</si>
  <si>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</si>
  <si>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</si>
  <si>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</si>
  <si>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</si>
  <si>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</si>
  <si>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</si>
  <si>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</si>
  <si>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</si>
  <si>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</si>
  <si>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</si>
  <si>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</si>
  <si>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</si>
  <si>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</si>
  <si>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</si>
  <si>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</si>
  <si>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</si>
  <si>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</si>
  <si>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</si>
  <si>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</si>
  <si>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</si>
  <si>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</si>
  <si>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</si>
  <si>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</si>
  <si>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</si>
  <si>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</si>
  <si>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</si>
  <si>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</si>
  <si>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</si>
  <si>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</si>
  <si>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</si>
  <si>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</si>
  <si>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</si>
  <si>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</si>
  <si>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</si>
  <si>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</si>
  <si>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</si>
  <si>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</si>
  <si>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</si>
  <si>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</si>
  <si>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</si>
  <si>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</si>
  <si>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</si>
  <si>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</si>
  <si>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</si>
  <si>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</si>
  <si>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</si>
  <si>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</si>
  <si>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</si>
  <si>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</si>
  <si>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</si>
  <si>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</si>
  <si>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</si>
  <si>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</si>
  <si>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</si>
  <si>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</si>
  <si>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</si>
  <si>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</si>
  <si>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</si>
  <si>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</si>
  <si>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</si>
  <si>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</si>
  <si>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</si>
  <si>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</si>
  <si>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</si>
  <si>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</si>
  <si>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</si>
  <si>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</si>
  <si>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</si>
  <si>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</si>
  <si>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</si>
  <si>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</si>
  <si>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</si>
  <si>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</si>
  <si>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</si>
  <si>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</si>
  <si>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</si>
  <si>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</si>
  <si>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</si>
  <si>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</si>
  <si>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</si>
  <si>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</si>
  <si>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</si>
  <si>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</si>
  <si>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</si>
  <si>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</si>
  <si>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</si>
  <si>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</si>
  <si>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</si>
  <si>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</si>
  <si>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</si>
  <si>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</si>
  <si>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</si>
  <si>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</si>
  <si>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</si>
  <si>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</si>
  <si>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</si>
  <si>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</si>
  <si>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</si>
  <si>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</si>
  <si>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</si>
  <si>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</si>
  <si>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</si>
  <si>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</si>
  <si>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</si>
  <si>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</si>
  <si>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</si>
  <si>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</si>
  <si>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</si>
  <si>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</si>
  <si>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</si>
  <si>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</si>
  <si>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</si>
  <si>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</si>
  <si>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</si>
  <si>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</si>
  <si>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</si>
  <si>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</si>
  <si>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</si>
  <si>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</si>
  <si>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</si>
  <si>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</si>
  <si>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</si>
  <si>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</si>
  <si>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</si>
  <si>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</si>
  <si>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</si>
  <si>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</si>
  <si>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</si>
  <si>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</si>
  <si>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</si>
  <si>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</si>
  <si>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</si>
  <si>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</si>
  <si>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</si>
  <si>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</si>
  <si>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</si>
  <si>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</si>
  <si>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</si>
  <si>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</si>
  <si>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</si>
  <si>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</si>
  <si>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</si>
  <si>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</si>
  <si>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</si>
  <si>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</si>
  <si>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</si>
  <si>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</si>
  <si>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</si>
  <si>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</si>
  <si>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</si>
  <si>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</si>
  <si>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</si>
  <si>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</si>
  <si>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</si>
  <si>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</si>
  <si>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</si>
  <si>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</si>
  <si>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</si>
  <si>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</si>
  <si>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</si>
  <si>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</si>
  <si>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</si>
  <si>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</si>
  <si>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</si>
  <si>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</si>
  <si>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</si>
  <si>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</si>
  <si>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</si>
  <si>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</si>
  <si>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</si>
  <si>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</si>
  <si>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</si>
  <si>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</si>
  <si>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</si>
  <si>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</si>
  <si>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</si>
  <si>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</si>
  <si>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</si>
  <si>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</si>
  <si>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</si>
  <si>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</si>
  <si>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</si>
  <si>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</si>
  <si>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</si>
  <si>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</si>
  <si>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</si>
  <si>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</si>
  <si>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</si>
  <si>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</si>
  <si>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</si>
  <si>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</si>
  <si>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</si>
  <si>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</si>
  <si>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</si>
  <si>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</si>
  <si>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</si>
  <si>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</si>
  <si>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</si>
  <si>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</si>
  <si>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</si>
  <si>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</si>
  <si>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</si>
  <si>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</si>
  <si>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</si>
  <si>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</si>
  <si>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</si>
  <si>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</si>
  <si>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</si>
  <si>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</si>
  <si>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</si>
  <si>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</si>
  <si>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</si>
  <si>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</si>
  <si>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</si>
  <si>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</si>
  <si>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</si>
  <si>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</si>
  <si>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</si>
  <si>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</si>
  <si>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</si>
  <si>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</si>
  <si>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</si>
  <si>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</si>
  <si>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</si>
  <si>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</si>
  <si>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</si>
  <si>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</si>
  <si>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</si>
  <si>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</si>
  <si>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</si>
  <si>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</si>
  <si>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</si>
  <si>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</si>
  <si>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</si>
  <si>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</si>
  <si>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</si>
  <si>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</si>
  <si>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</si>
  <si>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</si>
  <si>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</si>
  <si>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</si>
  <si>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</si>
  <si>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</si>
  <si>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</si>
  <si>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</si>
  <si>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</si>
  <si>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</si>
  <si>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</si>
  <si>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</si>
  <si>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</si>
  <si>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</si>
  <si>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</si>
  <si>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</si>
  <si>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</si>
  <si>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</si>
  <si>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</si>
  <si>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</si>
  <si>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</si>
  <si>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</si>
  <si>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</si>
  <si>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</si>
  <si>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</si>
  <si>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</si>
  <si>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</si>
  <si>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</si>
  <si>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</si>
  <si>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</si>
  <si>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</si>
  <si>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</si>
  <si>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</si>
  <si>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</si>
  <si>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</si>
  <si>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</si>
  <si>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</si>
  <si>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</si>
  <si>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</si>
  <si>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</si>
  <si>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</si>
  <si>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</si>
  <si>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</si>
  <si>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</si>
  <si>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</si>
  <si>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</si>
  <si>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</si>
  <si>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</si>
  <si>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</si>
  <si>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</si>
  <si>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</si>
  <si>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</si>
  <si>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</si>
  <si>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</si>
  <si>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</si>
  <si>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</si>
  <si>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</si>
  <si>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</si>
  <si>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</si>
  <si>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</si>
  <si>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</si>
  <si>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</si>
  <si>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</si>
  <si>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</si>
  <si>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</si>
  <si>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</si>
  <si>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</si>
  <si>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</si>
  <si>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</si>
  <si>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</si>
  <si>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</si>
  <si>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</si>
  <si>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</si>
  <si>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</si>
  <si>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</si>
  <si>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</si>
  <si>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</si>
  <si>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</si>
  <si>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</si>
  <si>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</si>
  <si>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</si>
  <si>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</si>
  <si>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</si>
  <si>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</si>
  <si>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</si>
  <si>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</si>
  <si>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</si>
  <si>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</si>
  <si>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</si>
  <si>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</si>
  <si>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</si>
  <si>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</si>
  <si>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</si>
  <si>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</si>
  <si>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</si>
  <si>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</si>
  <si>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</si>
  <si>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</si>
  <si>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</si>
  <si>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</si>
  <si>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</si>
  <si>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</si>
  <si>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</si>
  <si>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</si>
  <si>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</si>
  <si>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</si>
  <si>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</si>
  <si>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</si>
  <si>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</si>
  <si>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</si>
  <si>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</si>
  <si>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</si>
  <si>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</si>
  <si>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</si>
  <si>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</si>
  <si>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</si>
  <si>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</si>
  <si>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</si>
  <si>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</si>
  <si>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</si>
  <si>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</si>
  <si>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</si>
  <si>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</si>
  <si>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</si>
  <si>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</si>
  <si>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</si>
  <si>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</si>
  <si>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</si>
  <si>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</si>
  <si>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</si>
  <si>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</si>
  <si>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</si>
  <si>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</si>
  <si>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</si>
  <si>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</si>
  <si>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</si>
  <si>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</si>
  <si>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</si>
  <si>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</si>
  <si>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</si>
  <si>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</si>
  <si>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</si>
  <si>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</si>
  <si>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</si>
  <si>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</si>
  <si>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</si>
  <si>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</si>
  <si>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</si>
  <si>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</si>
  <si>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</si>
  <si>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</si>
  <si>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</si>
  <si>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</si>
  <si>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</si>
  <si>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</si>
  <si>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</si>
  <si>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</si>
  <si>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</si>
  <si>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</si>
  <si>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</si>
  <si>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</si>
  <si>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</si>
  <si>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</si>
  <si>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</si>
  <si>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</si>
  <si>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</si>
  <si>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</si>
  <si>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</si>
  <si>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</si>
  <si>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</si>
  <si>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</si>
  <si>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</si>
  <si>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</si>
  <si>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</si>
  <si>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</si>
  <si>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</si>
  <si>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</si>
  <si>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</si>
  <si>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</si>
  <si>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</si>
  <si>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</si>
  <si>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</si>
  <si>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</si>
  <si>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</si>
  <si>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</si>
  <si>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</si>
  <si>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</si>
  <si>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</si>
  <si>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</si>
  <si>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</si>
  <si>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</si>
  <si>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</si>
  <si>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</si>
  <si>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</si>
  <si>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</si>
  <si>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</si>
  <si>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</si>
  <si>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</si>
  <si>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</si>
  <si>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</si>
  <si>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</si>
  <si>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</si>
  <si>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</si>
  <si>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</si>
  <si>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</si>
  <si>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</si>
  <si>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</si>
  <si>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</si>
  <si>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</si>
  <si>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</si>
  <si>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</si>
  <si>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</si>
  <si>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</si>
  <si>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</si>
  <si>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</si>
  <si>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</si>
  <si>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</si>
  <si>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</si>
  <si>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</si>
  <si>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</si>
  <si>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</si>
  <si>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</si>
  <si>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</si>
  <si>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</si>
  <si>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</si>
  <si>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</si>
  <si>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</si>
  <si>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</si>
  <si>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</si>
  <si>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</si>
  <si>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</si>
  <si>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</si>
  <si>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</si>
  <si>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</si>
  <si>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</si>
  <si>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</si>
  <si>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</si>
  <si>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</si>
  <si>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</si>
  <si>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</si>
  <si>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</si>
  <si>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</si>
  <si>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</si>
  <si>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</si>
  <si>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</si>
  <si>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</si>
  <si>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</si>
  <si>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</si>
  <si>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</si>
  <si>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</si>
  <si>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</si>
  <si>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</si>
  <si>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</si>
  <si>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</si>
  <si>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</si>
  <si>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</si>
  <si>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</si>
  <si>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</si>
  <si>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</si>
  <si>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</si>
  <si>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</si>
  <si>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</si>
  <si>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</si>
  <si>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</si>
  <si>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</si>
  <si>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</si>
  <si>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</si>
  <si>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</si>
  <si>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</si>
  <si>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</si>
  <si>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</si>
  <si>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</si>
  <si>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</si>
  <si>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</si>
  <si>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</si>
  <si>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</si>
  <si>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</si>
  <si>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</si>
  <si>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</si>
  <si>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</si>
  <si>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</si>
  <si>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</si>
  <si>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</si>
  <si>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</si>
  <si>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</si>
  <si>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</si>
  <si>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</si>
  <si>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</si>
  <si>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</si>
  <si>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</si>
  <si>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</si>
  <si>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</si>
  <si>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</si>
  <si>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</si>
  <si>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</si>
  <si>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</si>
  <si>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</si>
  <si>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</si>
  <si>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</si>
  <si>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</si>
  <si>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</si>
  <si>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</si>
  <si>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</si>
  <si>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</si>
  <si>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</si>
  <si>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</si>
  <si>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</si>
  <si>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</si>
  <si>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</si>
  <si>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</si>
  <si>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</si>
  <si>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</si>
  <si>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</si>
  <si>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</si>
  <si>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</si>
  <si>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</si>
  <si>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</si>
  <si>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</si>
  <si>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</si>
  <si>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</si>
  <si>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</si>
  <si>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</si>
  <si>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</si>
  <si>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</si>
  <si>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</si>
  <si>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</si>
  <si>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</si>
  <si>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</si>
  <si>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</si>
  <si>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</si>
  <si>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</si>
  <si>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</si>
  <si>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</si>
  <si>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</si>
  <si>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</si>
  <si>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</si>
  <si>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</si>
  <si>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</si>
  <si>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</si>
  <si>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</si>
  <si>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</si>
  <si>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</si>
  <si>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</si>
  <si>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</si>
  <si>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</si>
  <si>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</si>
  <si>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</si>
  <si>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</si>
  <si>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</si>
  <si>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</si>
  <si>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</si>
  <si>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</si>
  <si>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</si>
  <si>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</si>
  <si>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</si>
  <si>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</si>
  <si>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</si>
  <si>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</si>
  <si>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</si>
  <si>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</si>
  <si>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</si>
  <si>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</si>
  <si>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</si>
  <si>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</si>
  <si>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</si>
  <si>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</si>
  <si>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</si>
  <si>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</si>
  <si>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</si>
  <si>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</si>
  <si>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</si>
  <si>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</si>
  <si>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</si>
  <si>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</si>
  <si>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</si>
  <si>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</si>
  <si>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</si>
  <si>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</si>
  <si>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</si>
  <si>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</si>
  <si>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</si>
  <si>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</si>
  <si>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</si>
  <si>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</si>
  <si>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</si>
  <si>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</si>
  <si>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</si>
  <si>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</si>
  <si>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</si>
  <si>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</si>
  <si>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</si>
  <si>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</si>
  <si>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</si>
  <si>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</si>
  <si>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</si>
  <si>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</si>
  <si>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</si>
  <si>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</si>
  <si>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</si>
  <si>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</si>
  <si>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</si>
  <si>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</si>
  <si>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</si>
  <si>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</si>
  <si>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</si>
  <si>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</si>
  <si>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</si>
  <si>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</si>
  <si>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</si>
  <si>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</si>
  <si>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</si>
  <si>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</si>
  <si>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</si>
  <si>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</si>
  <si>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</si>
  <si>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</si>
  <si>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</si>
  <si>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</si>
  <si>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</si>
  <si>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</si>
  <si>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</si>
  <si>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</si>
  <si>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</si>
  <si>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</si>
  <si>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</si>
  <si>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</si>
  <si>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</si>
  <si>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</si>
  <si>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</si>
  <si>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</si>
  <si>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</si>
  <si>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</si>
  <si>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</si>
  <si>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</si>
  <si>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</si>
  <si>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</si>
  <si>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</si>
  <si>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</si>
  <si>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</si>
  <si>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</si>
  <si>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</si>
  <si>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</si>
  <si>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</si>
  <si>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</si>
  <si>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</si>
  <si>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</si>
  <si>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</si>
  <si>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</si>
  <si>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</si>
  <si>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</si>
  <si>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</si>
  <si>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</si>
  <si>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</si>
  <si>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</si>
  <si>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</si>
  <si>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</si>
  <si>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</si>
  <si>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</si>
  <si>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</si>
  <si>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</si>
  <si>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</si>
  <si>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</si>
  <si>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</si>
  <si>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</si>
  <si>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</si>
  <si>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</si>
  <si>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</si>
  <si>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</si>
  <si>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</si>
  <si>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</si>
  <si>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</si>
  <si>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</si>
  <si>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</si>
  <si>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</si>
  <si>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</si>
  <si>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</si>
  <si>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</si>
  <si>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</si>
  <si>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</si>
  <si>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</si>
  <si>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</si>
  <si>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</si>
  <si>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</si>
  <si>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</si>
  <si>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</si>
  <si>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</si>
  <si>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</si>
  <si>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</si>
  <si>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</si>
  <si>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</si>
  <si>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</si>
  <si>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</si>
  <si>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</si>
  <si>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</si>
  <si>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</si>
  <si>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</si>
  <si>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</si>
  <si>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</si>
  <si>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</si>
  <si>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</si>
  <si>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</si>
  <si>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</si>
  <si>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</si>
  <si>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</si>
  <si>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</si>
  <si>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</si>
  <si>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</si>
  <si>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</si>
  <si>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</si>
  <si>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</si>
  <si>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</si>
  <si>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</si>
  <si>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</si>
  <si>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</si>
  <si>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</si>
  <si>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</si>
  <si>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</si>
  <si>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</si>
  <si>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</si>
  <si>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</si>
  <si>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</si>
  <si>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</si>
  <si>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</si>
  <si>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</si>
  <si>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</si>
  <si>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</si>
  <si>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</si>
  <si>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</si>
  <si>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</si>
  <si>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</si>
  <si>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</si>
  <si>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</si>
  <si>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</si>
  <si>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</si>
  <si>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</si>
  <si>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</si>
  <si>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</si>
  <si>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</si>
  <si>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</si>
  <si>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</si>
  <si>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</si>
  <si>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</si>
  <si>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</si>
  <si>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</si>
  <si>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</si>
  <si>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</si>
  <si>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</si>
  <si>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</si>
  <si>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</si>
  <si>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</si>
  <si>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</si>
  <si>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</si>
  <si>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</si>
  <si>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</si>
  <si>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</si>
  <si>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</si>
  <si>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</si>
  <si>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</si>
  <si>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</si>
  <si>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</si>
  <si>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</si>
  <si>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</si>
  <si>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</si>
  <si>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</si>
  <si>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</si>
  <si>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</si>
  <si>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</si>
  <si>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</si>
  <si>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</si>
  <si>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</si>
  <si>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</si>
  <si>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</si>
  <si>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</si>
  <si>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</si>
  <si>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</si>
  <si>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</si>
  <si>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</si>
  <si>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</si>
  <si>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</si>
  <si>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</si>
  <si>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</si>
  <si>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</si>
  <si>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</si>
  <si>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</si>
  <si>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</si>
  <si>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</si>
  <si>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</si>
  <si>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</si>
  <si>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</si>
  <si>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</si>
  <si>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</si>
  <si>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</si>
  <si>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</si>
  <si>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</si>
  <si>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</si>
  <si>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</si>
  <si>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</si>
  <si>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</si>
  <si>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</si>
  <si>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</si>
  <si>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</si>
  <si>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</si>
  <si>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</si>
  <si>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</si>
  <si>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</si>
  <si>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</si>
  <si>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</si>
  <si>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</si>
  <si>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</si>
  <si>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</si>
  <si>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</si>
  <si>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</si>
  <si>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</si>
  <si>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</si>
  <si>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</si>
  <si>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</si>
  <si>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</si>
  <si>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</si>
  <si>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</si>
  <si>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</si>
  <si>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</si>
  <si>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</si>
  <si>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</si>
  <si>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</si>
  <si>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</si>
  <si>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</si>
  <si>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</si>
  <si>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</si>
  <si>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</si>
  <si>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</si>
  <si>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</si>
  <si>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</si>
  <si>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</si>
  <si>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</si>
  <si>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</si>
  <si>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</si>
  <si>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</si>
  <si>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</si>
  <si>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</si>
  <si>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</si>
  <si>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</si>
  <si>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</si>
  <si>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</si>
  <si>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</si>
  <si>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</si>
  <si>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</si>
  <si>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</si>
  <si>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</si>
  <si>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</si>
  <si>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</si>
  <si>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</si>
  <si>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</si>
  <si>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</si>
  <si>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</si>
  <si>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</si>
  <si>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</si>
  <si>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</si>
  <si>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</si>
  <si>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</si>
  <si>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</si>
  <si>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</si>
  <si>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</si>
  <si>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</si>
  <si>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</si>
  <si>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</si>
  <si>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</si>
  <si>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</si>
  <si>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</si>
  <si>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</si>
  <si>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</si>
  <si>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</si>
  <si>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</si>
  <si>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</si>
  <si>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</si>
  <si>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</si>
  <si>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</si>
  <si>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</si>
  <si>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</si>
  <si>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</si>
  <si>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</si>
  <si>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</si>
  <si>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</si>
  <si>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</si>
  <si>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</si>
  <si>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</si>
  <si>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</si>
  <si>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</si>
  <si>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</si>
  <si>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</si>
  <si>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</si>
  <si>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</si>
  <si>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</si>
  <si>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</si>
  <si>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</si>
  <si>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</si>
  <si>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</si>
  <si>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</si>
  <si>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</si>
  <si>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</si>
  <si>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</si>
  <si>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</si>
  <si>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</si>
  <si>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</si>
  <si>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</si>
  <si>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</si>
  <si>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</si>
  <si>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</si>
  <si>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</si>
  <si>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</si>
  <si>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</si>
  <si>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</si>
  <si>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</si>
  <si>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</si>
  <si>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</si>
  <si>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</si>
  <si>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</si>
  <si>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</si>
  <si>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</si>
  <si>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</si>
  <si>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</si>
  <si>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</si>
  <si>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</si>
  <si>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</si>
  <si>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</si>
  <si>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</si>
  <si>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</si>
  <si>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</si>
  <si>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</si>
  <si>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</si>
  <si>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</si>
  <si>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</si>
  <si>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</si>
  <si>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</si>
  <si>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</si>
  <si>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</si>
  <si>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</si>
  <si>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</si>
  <si>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</si>
  <si>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</si>
  <si>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</si>
  <si>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</si>
  <si>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</si>
  <si>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</si>
  <si>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</si>
  <si>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</si>
  <si>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</si>
  <si>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</si>
  <si>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</si>
  <si>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</si>
  <si>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</si>
  <si>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</si>
  <si>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</si>
  <si>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</si>
  <si>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</si>
  <si>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</si>
  <si>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</si>
  <si>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</si>
  <si>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</si>
  <si>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</si>
  <si>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</si>
  <si>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</si>
  <si>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</si>
  <si>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</si>
  <si>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</si>
  <si>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</si>
  <si>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</si>
  <si>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</si>
  <si>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</si>
  <si>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</si>
  <si>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</si>
  <si>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</si>
  <si>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</si>
  <si>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</si>
  <si>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</si>
  <si>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</si>
  <si>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</si>
  <si>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</si>
  <si>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</si>
  <si>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</si>
  <si>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</si>
  <si>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</si>
  <si>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</si>
  <si>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</si>
  <si>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</si>
  <si>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</si>
  <si>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</si>
  <si>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</si>
  <si>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</si>
  <si>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</si>
  <si>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</si>
  <si>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</si>
  <si>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</si>
  <si>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</si>
  <si>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</si>
  <si>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</si>
  <si>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</si>
  <si>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</si>
  <si>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</si>
  <si>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</si>
  <si>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</si>
  <si>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</si>
  <si>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</si>
  <si>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</si>
  <si>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</si>
  <si>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</si>
  <si>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</si>
  <si>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</si>
  <si>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</si>
  <si>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</si>
  <si>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</si>
  <si>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</si>
  <si>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</si>
  <si>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</si>
  <si>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</si>
  <si>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</si>
  <si>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</si>
  <si>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</si>
  <si>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</si>
  <si>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</si>
  <si>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</si>
  <si>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</si>
  <si>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</si>
  <si>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</si>
  <si>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</si>
  <si>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</si>
  <si>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</si>
  <si>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</si>
  <si>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</si>
  <si>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</si>
  <si>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</si>
  <si>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</si>
  <si>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</si>
  <si>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</si>
  <si>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</si>
  <si>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</si>
  <si>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</si>
  <si>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</si>
  <si>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</si>
  <si>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</si>
  <si>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</si>
  <si>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</si>
  <si>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</si>
  <si>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</si>
  <si>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</si>
  <si>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</si>
  <si>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</si>
  <si>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</si>
  <si>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</si>
  <si>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</si>
  <si>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</si>
  <si>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</si>
  <si>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</si>
  <si>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</si>
  <si>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</si>
  <si>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</si>
  <si>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</si>
  <si>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</si>
  <si>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</si>
  <si>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</si>
  <si>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</si>
  <si>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</si>
  <si>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</si>
  <si>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</si>
  <si>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</si>
  <si>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</si>
  <si>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</si>
  <si>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</si>
  <si>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</si>
  <si>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</si>
  <si>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</si>
  <si>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</si>
  <si>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</si>
  <si>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</si>
  <si>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</si>
  <si>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</si>
  <si>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</si>
  <si>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</si>
  <si>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</si>
  <si>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</si>
  <si>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</si>
  <si>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</si>
  <si>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</si>
  <si>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</si>
  <si>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</si>
  <si>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</si>
  <si>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</si>
  <si>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</si>
  <si>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</si>
  <si>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</si>
  <si>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</si>
  <si>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</si>
  <si>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</si>
  <si>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</si>
  <si>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</si>
  <si>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</si>
  <si>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</si>
  <si>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</si>
  <si>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</si>
  <si>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</si>
  <si>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</si>
  <si>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</si>
  <si>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</si>
  <si>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</si>
  <si>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</si>
  <si>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</si>
  <si>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</si>
  <si>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</si>
  <si>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</si>
  <si>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</si>
  <si>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</si>
  <si>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</si>
  <si>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</si>
  <si>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</si>
  <si>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</si>
  <si>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</si>
  <si>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</si>
  <si>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</si>
  <si>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</si>
  <si>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</si>
  <si>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</si>
  <si>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</si>
  <si>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</si>
  <si>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</si>
  <si>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</si>
  <si>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</si>
  <si>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</si>
  <si>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</si>
  <si>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</si>
  <si>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</si>
  <si>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</si>
  <si>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</si>
  <si>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</si>
  <si>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</si>
  <si>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</si>
  <si>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</si>
  <si>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</si>
  <si>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</si>
  <si>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</si>
  <si>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</si>
  <si>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</si>
  <si>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</si>
  <si>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</si>
  <si>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</si>
  <si>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</si>
  <si>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</si>
  <si>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</si>
  <si>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</si>
  <si>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</si>
  <si>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</si>
  <si>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</si>
  <si>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</si>
  <si>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</si>
  <si>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</si>
  <si>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</si>
  <si>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</si>
  <si>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</si>
  <si>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</si>
  <si>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</si>
  <si>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</si>
  <si>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</si>
  <si>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</si>
  <si>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</si>
  <si>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</si>
  <si>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</si>
  <si>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</si>
  <si>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</si>
  <si>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</si>
  <si>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</si>
  <si>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</si>
  <si>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</si>
  <si>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</si>
  <si>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</si>
  <si>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</si>
  <si>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</si>
  <si>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</si>
  <si>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</si>
  <si>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</si>
  <si>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</si>
  <si>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</si>
  <si>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</si>
  <si>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</si>
  <si>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</si>
  <si>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</si>
  <si>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</si>
  <si>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</si>
  <si>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</si>
  <si>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</si>
  <si>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</si>
  <si>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</si>
  <si>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</si>
  <si>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</si>
  <si>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</si>
  <si>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</si>
  <si>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</si>
  <si>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</si>
  <si>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</si>
  <si>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</si>
  <si>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</si>
  <si>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</si>
  <si>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</si>
  <si>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</si>
  <si>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</si>
  <si>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</si>
  <si>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</si>
  <si>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</si>
  <si>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</si>
  <si>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</si>
  <si>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</si>
  <si>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</si>
  <si>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</si>
  <si>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</si>
  <si>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</si>
  <si>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</si>
  <si>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</si>
  <si>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</si>
  <si>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</si>
  <si>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</si>
  <si>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</si>
  <si>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</si>
  <si>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</si>
  <si>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</si>
  <si>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</si>
  <si>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</si>
  <si>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</si>
  <si>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</si>
  <si>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</si>
  <si>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</si>
  <si>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</si>
  <si>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</si>
  <si>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</si>
  <si>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</si>
  <si>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</si>
  <si>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</si>
  <si>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</si>
  <si>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</si>
  <si>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</si>
  <si>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</si>
  <si>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</si>
  <si>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</si>
  <si>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</si>
  <si>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</si>
  <si>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</si>
  <si>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</si>
  <si>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</si>
  <si>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</si>
  <si>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</si>
  <si>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</si>
  <si>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</si>
  <si>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</si>
  <si>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</si>
  <si>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</si>
  <si>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</si>
  <si>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</si>
  <si>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</si>
  <si>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</si>
  <si>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</si>
  <si>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</si>
  <si>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</si>
  <si>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</si>
  <si>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</si>
  <si>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</si>
  <si>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</si>
  <si>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</si>
  <si>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</si>
  <si>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</si>
  <si>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</si>
  <si>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</si>
  <si>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</si>
  <si>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</si>
  <si>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</si>
  <si>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</si>
  <si>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</si>
  <si>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</si>
  <si>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</si>
  <si>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</si>
  <si>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</si>
  <si>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</si>
  <si>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</si>
  <si>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</si>
  <si>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</si>
  <si>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</si>
  <si>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</si>
  <si>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</si>
  <si>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</si>
  <si>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</si>
  <si>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</si>
  <si>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</si>
  <si>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</si>
  <si>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</si>
  <si>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</si>
  <si>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</si>
  <si>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</si>
  <si>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</si>
  <si>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</si>
  <si>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</si>
  <si>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</si>
  <si>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</si>
  <si>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</si>
  <si>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</si>
  <si>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</si>
  <si>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</si>
  <si>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</si>
  <si>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</si>
  <si>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</si>
  <si>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</si>
  <si>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</si>
  <si>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</si>
  <si>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</si>
  <si>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</si>
  <si>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</si>
  <si>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</si>
  <si>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</si>
  <si>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</si>
  <si>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</si>
  <si>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</si>
  <si>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</si>
  <si>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</si>
  <si>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</si>
  <si>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</si>
  <si>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</si>
  <si>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</si>
  <si>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</si>
  <si>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</si>
  <si>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</si>
  <si>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</si>
  <si>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</si>
  <si>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</si>
  <si>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</si>
  <si>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</si>
  <si>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</si>
  <si>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</si>
  <si>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</si>
  <si>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</si>
  <si>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</si>
  <si>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</si>
  <si>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</si>
  <si>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</si>
  <si>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</si>
  <si>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</si>
  <si>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</si>
  <si>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</si>
  <si>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</si>
  <si>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</si>
  <si>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</si>
  <si>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</si>
  <si>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</si>
  <si>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</si>
  <si>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</si>
  <si>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</si>
  <si>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</si>
  <si>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</si>
  <si>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</si>
  <si>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</si>
  <si>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</si>
  <si>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</si>
  <si>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</si>
  <si>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</si>
  <si>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</si>
  <si>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</si>
  <si>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</si>
  <si>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</si>
  <si>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</si>
  <si>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</si>
  <si>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</si>
  <si>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</si>
  <si>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</si>
  <si>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</si>
  <si>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</si>
  <si>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</si>
  <si>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</si>
  <si>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</si>
  <si>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</si>
  <si>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</si>
  <si>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</si>
  <si>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</si>
  <si>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</si>
  <si>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</si>
  <si>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</si>
  <si>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</si>
  <si>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</si>
  <si>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</si>
  <si>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</si>
  <si>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</si>
  <si>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</si>
  <si>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</si>
  <si>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</si>
  <si>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</si>
  <si>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</si>
  <si>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</si>
  <si>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</si>
  <si>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</si>
  <si>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</si>
  <si>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</si>
  <si>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</si>
  <si>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</si>
  <si>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</si>
  <si>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</si>
  <si>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</si>
  <si>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</si>
  <si>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</si>
  <si>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</si>
  <si>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</si>
  <si>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</si>
  <si>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</si>
  <si>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</si>
  <si>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</si>
  <si>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</si>
  <si>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</si>
  <si>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</si>
  <si>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</si>
  <si>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</si>
  <si>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</si>
  <si>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</si>
  <si>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</si>
  <si>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</si>
  <si>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</si>
  <si>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</si>
  <si>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</si>
  <si>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</si>
  <si>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</si>
  <si>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</si>
  <si>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</si>
  <si>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</si>
  <si>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</si>
  <si>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</si>
  <si>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</si>
  <si>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</si>
  <si>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</si>
  <si>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</si>
  <si>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</si>
  <si>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</si>
  <si>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</si>
  <si>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</si>
  <si>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</si>
  <si>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</si>
  <si>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</si>
  <si>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</si>
  <si>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</si>
  <si>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</si>
  <si>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</si>
  <si>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</si>
  <si>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</si>
  <si>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</si>
  <si>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</si>
  <si>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</si>
  <si>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</si>
  <si>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</si>
  <si>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</si>
  <si>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</si>
  <si>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</si>
  <si>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</si>
  <si>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</si>
  <si>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</si>
  <si>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</si>
  <si>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</si>
  <si>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</si>
  <si>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</si>
  <si>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</si>
  <si>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</si>
  <si>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</si>
  <si>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</si>
  <si>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</si>
  <si>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</si>
  <si>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</si>
  <si>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</si>
  <si>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</si>
  <si>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</si>
  <si>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</si>
  <si>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</si>
  <si>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</si>
  <si>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</si>
  <si>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</si>
  <si>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</si>
  <si>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</si>
  <si>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</si>
  <si>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</si>
  <si>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</si>
  <si>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</si>
  <si>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</si>
  <si>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</si>
  <si>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</si>
  <si>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</si>
  <si>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</si>
  <si>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</si>
  <si>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</si>
  <si>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</si>
  <si>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</si>
  <si>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</si>
  <si>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</si>
  <si>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</si>
  <si>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</si>
  <si>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</si>
  <si>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</si>
  <si>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</si>
  <si>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</si>
  <si>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</si>
  <si>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</si>
  <si>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</si>
  <si>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</si>
  <si>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</si>
  <si>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</si>
  <si>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</si>
  <si>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</si>
  <si>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</si>
  <si>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</si>
  <si>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</si>
  <si>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</si>
  <si>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</si>
  <si>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</si>
  <si>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</si>
  <si>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</si>
  <si>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</si>
  <si>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</si>
  <si>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</si>
  <si>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</si>
  <si>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</si>
  <si>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</si>
  <si>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</si>
  <si>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</si>
  <si>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</si>
  <si>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</si>
  <si>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</si>
  <si>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</si>
  <si>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</si>
  <si>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</si>
  <si>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</si>
  <si>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</si>
  <si>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</si>
  <si>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</si>
  <si>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</si>
  <si>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</si>
  <si>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</si>
  <si>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</si>
  <si>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</si>
  <si>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</si>
  <si>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</si>
  <si>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</si>
  <si>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</si>
  <si>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</si>
  <si>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</si>
  <si>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</si>
  <si>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</si>
  <si>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</si>
  <si>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</si>
  <si>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</si>
  <si>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</si>
  <si>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</si>
  <si>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</si>
  <si>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</si>
  <si>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</si>
  <si>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</si>
  <si>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</si>
  <si>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</si>
  <si>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</si>
  <si>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</si>
  <si>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</si>
  <si>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</si>
  <si>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</si>
  <si>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</si>
  <si>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</si>
  <si>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</si>
  <si>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</si>
  <si>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</si>
  <si>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</si>
  <si>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</si>
  <si>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</si>
  <si>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</si>
  <si>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</si>
  <si>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</si>
  <si>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</si>
  <si>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</si>
  <si>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</si>
  <si>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</si>
  <si>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</si>
  <si>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</si>
  <si>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</si>
  <si>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</si>
  <si>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</si>
  <si>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</si>
  <si>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</si>
  <si>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</si>
  <si>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</si>
  <si>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</si>
  <si>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</si>
  <si>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</si>
  <si>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</si>
  <si>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</si>
  <si>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</si>
  <si>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</si>
  <si>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</si>
  <si>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</si>
  <si>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</si>
  <si>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</si>
  <si>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</si>
  <si>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</si>
  <si>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</si>
  <si>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</si>
  <si>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</si>
  <si>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</si>
  <si>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</si>
  <si>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</si>
  <si>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</si>
  <si>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</si>
  <si>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</si>
  <si>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</si>
  <si>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</si>
  <si>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</si>
  <si>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</si>
  <si>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</si>
  <si>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</si>
  <si>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</si>
  <si>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</si>
  <si>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</si>
  <si>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</si>
  <si>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</si>
  <si>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</si>
  <si>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</si>
  <si>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</si>
  <si>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</si>
  <si>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</si>
  <si>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</si>
  <si>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</si>
  <si>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</si>
  <si>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</si>
  <si>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</si>
  <si>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</si>
  <si>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</si>
  <si>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</si>
  <si>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</si>
  <si>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</si>
  <si>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</si>
  <si>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</si>
  <si>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</si>
  <si>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</si>
  <si>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</si>
  <si>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</si>
  <si>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</si>
  <si>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</si>
  <si>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</si>
  <si>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</si>
  <si>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</si>
  <si>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</si>
  <si>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</si>
  <si>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</si>
  <si>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</si>
  <si>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</si>
  <si>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</si>
  <si>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</si>
  <si>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</si>
  <si>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</si>
  <si>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</si>
  <si>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</si>
  <si>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</si>
  <si>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</si>
  <si>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</si>
  <si>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</si>
  <si>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</si>
  <si>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</si>
  <si>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</si>
  <si>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</si>
  <si>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</si>
  <si>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</si>
  <si>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</si>
  <si>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</si>
  <si>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</si>
  <si>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</si>
  <si>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</si>
  <si>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</si>
  <si>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</si>
  <si>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</si>
  <si>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</si>
  <si>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</si>
  <si>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</si>
  <si>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</si>
  <si>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</si>
  <si>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</si>
  <si>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</si>
  <si>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</si>
  <si>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</si>
  <si>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</si>
  <si>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</si>
  <si>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</si>
  <si>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</si>
  <si>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</si>
  <si>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</si>
  <si>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</si>
  <si>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</si>
  <si>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</si>
  <si>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</si>
  <si>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</si>
  <si>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</si>
  <si>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</si>
  <si>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</si>
  <si>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</si>
  <si>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</si>
  <si>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</si>
  <si>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</si>
  <si>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</si>
  <si>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</si>
  <si>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</si>
  <si>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</si>
  <si>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</si>
  <si>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</si>
  <si>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</si>
  <si>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</si>
  <si>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</si>
  <si>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</si>
  <si>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</si>
  <si>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</si>
  <si>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</si>
  <si>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</si>
  <si>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</si>
  <si>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</si>
  <si>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</si>
  <si>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</si>
  <si>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</si>
  <si>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</si>
  <si>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</si>
  <si>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</si>
  <si>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</si>
  <si>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</si>
  <si>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</si>
  <si>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</si>
  <si>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</si>
  <si>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</si>
  <si>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</si>
  <si>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</si>
  <si>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</si>
  <si>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</si>
  <si>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</si>
  <si>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</si>
  <si>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</si>
  <si>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</si>
  <si>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</si>
  <si>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</si>
  <si>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</si>
  <si>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</si>
  <si>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</si>
  <si>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</si>
  <si>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</si>
  <si>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</si>
  <si>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</si>
  <si>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</si>
  <si>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</si>
  <si>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</si>
  <si>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</si>
  <si>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</si>
  <si>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</si>
  <si>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</si>
  <si>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</si>
  <si>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</si>
  <si>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</si>
  <si>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</si>
  <si>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</si>
  <si>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</si>
  <si>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</si>
  <si>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</si>
  <si>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</si>
  <si>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</si>
  <si>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</si>
  <si>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</si>
  <si>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</si>
  <si>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</si>
  <si>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</si>
  <si>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</si>
  <si>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</si>
  <si>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</si>
  <si>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</si>
  <si>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</si>
  <si>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</si>
  <si>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</si>
  <si>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</si>
  <si>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</si>
  <si>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</si>
  <si>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</si>
  <si>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</si>
  <si>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</si>
  <si>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</si>
  <si>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</si>
  <si>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</si>
  <si>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</si>
  <si>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</si>
  <si>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</si>
  <si>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</si>
  <si>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</si>
  <si>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</si>
  <si>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</si>
  <si>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</si>
  <si>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</si>
  <si>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</si>
  <si>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</si>
  <si>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</si>
  <si>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</si>
  <si>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</si>
  <si>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</si>
  <si>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</si>
  <si>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</si>
  <si>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</si>
  <si>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</si>
  <si>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</si>
  <si>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</si>
  <si>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</si>
  <si>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</si>
  <si>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</si>
  <si>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</si>
  <si>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</si>
  <si>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</si>
  <si>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</si>
  <si>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</si>
  <si>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</si>
  <si>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</si>
  <si>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</si>
  <si>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</si>
  <si>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</si>
  <si>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</si>
  <si>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</si>
  <si>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</si>
  <si>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</si>
  <si>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</si>
  <si>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</si>
  <si>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</si>
  <si>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</si>
  <si>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</si>
  <si>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</si>
  <si>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</si>
  <si>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</si>
  <si>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</si>
  <si>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</si>
  <si>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</si>
  <si>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</si>
  <si>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</si>
  <si>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</si>
  <si>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</si>
  <si>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</si>
  <si>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</si>
  <si>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</si>
  <si>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</si>
  <si>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</si>
  <si>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</si>
  <si>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</si>
  <si>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</si>
  <si>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</si>
  <si>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</si>
  <si>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</si>
  <si>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</si>
  <si>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</si>
  <si>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</si>
  <si>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</si>
  <si>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</si>
  <si>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</si>
  <si>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</si>
  <si>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</si>
  <si>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</si>
  <si>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</si>
  <si>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</si>
  <si>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</si>
  <si>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</si>
  <si>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</si>
  <si>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</si>
  <si>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</si>
  <si>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</si>
  <si>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</si>
  <si>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</si>
  <si>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</si>
  <si>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</si>
  <si>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</si>
  <si>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</si>
  <si>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</si>
  <si>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</si>
  <si>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</si>
  <si>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</si>
  <si>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</si>
  <si>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</si>
  <si>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</si>
  <si>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</si>
  <si>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</si>
  <si>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</si>
  <si>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</si>
  <si>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</si>
  <si>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</si>
  <si>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</si>
  <si>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</si>
  <si>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</si>
  <si>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</si>
  <si>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</si>
  <si>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</si>
  <si>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</si>
  <si>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</si>
  <si>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</si>
  <si>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</si>
  <si>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</si>
  <si>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</si>
  <si>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</si>
  <si>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</si>
  <si>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</si>
  <si>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</si>
  <si>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</si>
  <si>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</si>
  <si>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</si>
  <si>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</si>
  <si>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</si>
  <si>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</si>
  <si>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</si>
  <si>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</si>
  <si>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</si>
  <si>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</si>
  <si>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</si>
  <si>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</si>
  <si>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</si>
  <si>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</si>
  <si>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</si>
  <si>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</si>
  <si>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</si>
  <si>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</si>
  <si>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</si>
  <si>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</si>
  <si>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</si>
  <si>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</si>
  <si>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</si>
  <si>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</si>
  <si>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</si>
  <si>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</si>
  <si>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</si>
  <si>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</si>
  <si>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</si>
  <si>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</si>
  <si>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</si>
  <si>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</si>
  <si>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</si>
  <si>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</si>
  <si>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</si>
  <si>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</si>
  <si>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</si>
  <si>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</si>
  <si>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</si>
  <si>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</si>
  <si>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</si>
  <si>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</si>
  <si>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</si>
  <si>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</si>
  <si>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</si>
  <si>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</si>
  <si>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</si>
  <si>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</si>
  <si>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</si>
  <si>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</si>
  <si>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</si>
  <si>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</si>
  <si>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</si>
  <si>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</si>
  <si>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</si>
  <si>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</si>
  <si>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</si>
  <si>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</si>
  <si>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</si>
  <si>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</si>
  <si>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</si>
  <si>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</si>
  <si>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</si>
  <si>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</si>
  <si>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</si>
  <si>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</si>
  <si>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</si>
  <si>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</si>
  <si>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</si>
  <si>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</si>
  <si>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</si>
  <si>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</si>
  <si>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</si>
  <si>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</si>
  <si>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</si>
  <si>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</si>
  <si>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</si>
  <si>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</si>
  <si>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</si>
  <si>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</si>
  <si>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</si>
  <si>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</si>
  <si>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</si>
  <si>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</si>
  <si>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</si>
  <si>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</si>
  <si>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</si>
  <si>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</si>
  <si>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</si>
  <si>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</si>
  <si>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</si>
  <si>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</si>
  <si>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</si>
  <si>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</si>
  <si>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</si>
  <si>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</si>
  <si>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</si>
  <si>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</si>
  <si>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</si>
  <si>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</si>
  <si>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</si>
  <si>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</si>
  <si>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</si>
  <si>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</si>
  <si>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</si>
  <si>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</si>
  <si>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</si>
  <si>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</si>
  <si>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</si>
  <si>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</si>
  <si>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</si>
  <si>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</si>
  <si>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</si>
  <si>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</si>
  <si>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</si>
  <si>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</si>
  <si>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</si>
  <si>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</si>
  <si>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</si>
  <si>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</si>
  <si>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</si>
  <si>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</si>
  <si>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</si>
  <si>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</si>
  <si>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</si>
  <si>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</si>
  <si>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</si>
  <si>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</si>
  <si>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</si>
  <si>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</si>
  <si>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</si>
  <si>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</si>
  <si>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</si>
  <si>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</si>
  <si>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</si>
  <si>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</si>
  <si>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</si>
  <si>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</si>
  <si>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</si>
  <si>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</si>
  <si>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</si>
  <si>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</si>
  <si>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</si>
  <si>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</si>
  <si>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</si>
  <si>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</si>
  <si>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</si>
  <si>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</si>
  <si>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</si>
  <si>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</si>
  <si>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</si>
  <si>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</si>
  <si>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</si>
  <si>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</si>
  <si>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</si>
  <si>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</si>
  <si>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</si>
  <si>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</si>
  <si>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</si>
  <si>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</si>
  <si>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</si>
  <si>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</si>
  <si>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</si>
  <si>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</si>
  <si>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</si>
  <si>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</si>
  <si>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</si>
  <si>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</si>
  <si>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</si>
  <si>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</si>
  <si>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</si>
  <si>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</si>
  <si>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</si>
  <si>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</si>
  <si>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</si>
  <si>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</si>
  <si>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</si>
  <si>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</si>
  <si>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</si>
  <si>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</si>
  <si>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</si>
  <si>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</si>
  <si>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</si>
  <si>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</si>
  <si>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</si>
  <si>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</si>
  <si>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</si>
  <si>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</si>
  <si>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</si>
  <si>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</si>
  <si>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</si>
  <si>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</si>
  <si>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</si>
  <si>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</si>
  <si>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</si>
  <si>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</si>
  <si>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</si>
  <si>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</si>
  <si>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</si>
  <si>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</si>
  <si>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</si>
  <si>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</si>
  <si>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</si>
  <si>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</si>
  <si>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</si>
  <si>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</si>
  <si>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</si>
  <si>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</si>
  <si>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</si>
  <si>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</si>
  <si>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</si>
  <si>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</si>
  <si>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</si>
  <si>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</si>
  <si>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</si>
  <si>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</si>
  <si>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</si>
  <si>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</si>
  <si>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</si>
  <si>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</si>
  <si>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</si>
  <si>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</si>
  <si>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</si>
  <si>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</si>
  <si>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</si>
  <si>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</si>
  <si>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</si>
  <si>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</si>
  <si>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</si>
  <si>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</si>
  <si>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</si>
  <si>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</si>
  <si>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</si>
  <si>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</si>
  <si>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</si>
  <si>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</si>
  <si>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</si>
  <si>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</si>
  <si>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</si>
  <si>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</si>
  <si>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</si>
  <si>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</si>
  <si>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</si>
  <si>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</si>
  <si>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</si>
  <si>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</si>
  <si>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</si>
  <si>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</si>
  <si>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</si>
  <si>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</si>
  <si>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</si>
  <si>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</si>
  <si>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</si>
  <si>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</si>
  <si>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</si>
  <si>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</si>
  <si>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</si>
  <si>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</si>
  <si>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</si>
  <si>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</si>
  <si>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</si>
  <si>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</si>
  <si>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</si>
  <si>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</si>
  <si>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</si>
  <si>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</si>
  <si>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</si>
  <si>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</si>
  <si>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</si>
  <si>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</si>
  <si>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</si>
  <si>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</si>
  <si>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</si>
  <si>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</si>
  <si>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</si>
  <si>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</si>
  <si>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</si>
  <si>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</si>
  <si>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</si>
  <si>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</si>
  <si>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</si>
  <si>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</si>
  <si>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</si>
  <si>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</si>
  <si>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</si>
  <si>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</si>
  <si>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</si>
  <si>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</si>
  <si>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</si>
  <si>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</si>
  <si>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</si>
  <si>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</si>
  <si>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</si>
  <si>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</si>
  <si>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</si>
  <si>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</si>
  <si>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</si>
  <si>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</si>
  <si>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</si>
  <si>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</si>
  <si>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</si>
  <si>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</si>
  <si>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</si>
  <si>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</si>
  <si>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</si>
  <si>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</si>
  <si>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</si>
  <si>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</si>
  <si>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</si>
  <si>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</si>
  <si>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</si>
  <si>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</si>
  <si>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</si>
  <si>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</si>
  <si>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</si>
  <si>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</si>
  <si>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</si>
  <si>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</si>
  <si>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</si>
  <si>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</si>
  <si>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</si>
  <si>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</si>
  <si>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</si>
  <si>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</si>
  <si>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</si>
  <si>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</si>
  <si>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</si>
  <si>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</si>
  <si>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</si>
  <si>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</si>
  <si>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</si>
  <si>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</si>
  <si>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</si>
  <si>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</si>
  <si>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</si>
  <si>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</si>
  <si>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</si>
  <si>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</si>
  <si>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</si>
  <si>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</si>
  <si>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</si>
  <si>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</si>
  <si>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</si>
  <si>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</si>
  <si>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</si>
  <si>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</si>
  <si>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</si>
  <si>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</si>
  <si>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</si>
  <si>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</si>
  <si>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</si>
  <si>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</si>
  <si>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</si>
  <si>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</si>
  <si>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</si>
  <si>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</si>
  <si>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</si>
  <si>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</si>
  <si>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</si>
  <si>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</si>
  <si>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</si>
  <si>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</si>
  <si>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</si>
  <si>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</si>
  <si>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</si>
  <si>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</si>
  <si>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</si>
  <si>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</si>
  <si>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</si>
  <si>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</si>
  <si>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</si>
  <si>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</si>
  <si>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</si>
  <si>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</si>
  <si>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</si>
  <si>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</si>
  <si>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</si>
  <si>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</si>
  <si>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</si>
  <si>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</si>
  <si>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</si>
  <si>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</si>
  <si>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</si>
  <si>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</si>
  <si>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</si>
  <si>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</si>
  <si>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</si>
  <si>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</si>
  <si>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</si>
  <si>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</si>
  <si>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</si>
  <si>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</si>
  <si>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</si>
  <si>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</si>
  <si>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</si>
  <si>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</si>
  <si>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</si>
  <si>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</si>
  <si>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</si>
  <si>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</si>
  <si>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</si>
  <si>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</si>
  <si>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</si>
  <si>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</si>
  <si>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</si>
  <si>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</si>
  <si>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</si>
  <si>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</si>
  <si>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</si>
  <si>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</si>
  <si>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</si>
  <si>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</si>
  <si>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</si>
  <si>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</si>
  <si>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</si>
  <si>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</si>
  <si>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</si>
  <si>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</si>
  <si>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</si>
  <si>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</si>
  <si>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</si>
  <si>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</si>
  <si>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</si>
  <si>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</si>
  <si>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</si>
  <si>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</si>
  <si>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</si>
  <si>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</si>
  <si>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</si>
  <si>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</si>
  <si>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</si>
  <si>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</si>
  <si>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</si>
  <si>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</si>
  <si>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</si>
  <si>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</si>
  <si>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</si>
  <si>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</si>
  <si>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</si>
  <si>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</si>
  <si>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</si>
  <si>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</si>
  <si>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</si>
  <si>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</si>
  <si>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</si>
  <si>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</si>
  <si>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</si>
  <si>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</si>
  <si>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</si>
  <si>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</si>
  <si>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</si>
  <si>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</si>
  <si>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</si>
  <si>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</si>
  <si>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</si>
  <si>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</si>
  <si>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</si>
  <si>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</si>
  <si>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</si>
  <si>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</si>
  <si>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</si>
  <si>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</si>
  <si>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</si>
  <si>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</si>
  <si>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</si>
  <si>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</si>
  <si>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</si>
  <si>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</si>
  <si>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</si>
  <si>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</si>
  <si>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</si>
  <si>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</si>
  <si>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</si>
  <si>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</si>
  <si>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</si>
  <si>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</si>
  <si>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</si>
  <si>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</si>
  <si>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</si>
  <si>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</si>
  <si>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</si>
  <si>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</si>
  <si>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</si>
  <si>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</si>
  <si>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</si>
  <si>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</si>
  <si>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</si>
  <si>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</si>
  <si>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</si>
  <si>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</si>
  <si>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</si>
  <si>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</si>
  <si>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</si>
  <si>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</si>
  <si>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</si>
  <si>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</si>
  <si>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</si>
  <si>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</si>
  <si>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</si>
  <si>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</si>
  <si>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</si>
  <si>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</si>
  <si>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</si>
  <si>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</si>
  <si>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</si>
  <si>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</si>
  <si>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</si>
  <si>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</si>
  <si>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</si>
  <si>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</si>
  <si>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</si>
  <si>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</si>
  <si>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</si>
  <si>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</si>
  <si>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</si>
  <si>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</si>
  <si>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</si>
  <si>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</si>
  <si>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</si>
  <si>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</si>
  <si>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</si>
  <si>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</si>
  <si>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</si>
  <si>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</si>
  <si>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</si>
  <si>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</si>
  <si>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</si>
  <si>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</si>
  <si>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</si>
  <si>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</si>
  <si>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</si>
  <si>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</si>
  <si>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</si>
  <si>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</si>
  <si>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</si>
  <si>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</si>
  <si>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</si>
  <si>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</si>
  <si>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</si>
  <si>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</si>
  <si>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</si>
  <si>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</si>
  <si>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</si>
  <si>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</si>
  <si>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</si>
  <si>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</si>
  <si>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</si>
  <si>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</si>
  <si>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</si>
  <si>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</si>
  <si>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</si>
  <si>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</si>
  <si>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</si>
  <si>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</si>
  <si>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</si>
  <si>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</si>
  <si>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</si>
  <si>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</si>
  <si>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</si>
  <si>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</si>
  <si>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</si>
  <si>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</si>
  <si>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</si>
  <si>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</si>
  <si>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</si>
  <si>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</si>
  <si>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</si>
  <si>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</si>
  <si>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</si>
  <si>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</si>
  <si>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</si>
  <si>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</si>
  <si>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</si>
  <si>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</si>
  <si>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</si>
  <si>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</si>
  <si>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</si>
  <si>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</si>
  <si>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</si>
  <si>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</si>
  <si>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</si>
  <si>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</si>
  <si>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</si>
  <si>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</si>
  <si>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</si>
  <si>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</si>
  <si>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</si>
  <si>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</si>
  <si>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</si>
  <si>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</si>
  <si>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</si>
  <si>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</si>
  <si>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</si>
  <si>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</si>
  <si>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</si>
  <si>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</si>
  <si>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</si>
  <si>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</si>
  <si>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</si>
  <si>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</si>
  <si>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</si>
  <si>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</si>
  <si>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</si>
  <si>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</si>
  <si>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</si>
  <si>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</si>
  <si>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</si>
  <si>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</si>
  <si>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</si>
  <si>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</si>
  <si>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</si>
  <si>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</si>
  <si>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</si>
  <si>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</si>
  <si>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</si>
  <si>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</si>
  <si>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</si>
  <si>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</si>
  <si>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</si>
  <si>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</si>
  <si>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</si>
  <si>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</si>
  <si>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</si>
  <si>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</si>
  <si>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</si>
  <si>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</si>
  <si>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</si>
  <si>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</si>
  <si>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</si>
  <si>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</si>
  <si>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</si>
  <si>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</si>
  <si>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</si>
  <si>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</si>
  <si>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</si>
  <si>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</si>
  <si>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</si>
  <si>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</si>
  <si>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</si>
  <si>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</si>
  <si>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</si>
  <si>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</si>
  <si>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</si>
  <si>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</si>
  <si>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</si>
  <si>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</si>
  <si>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</si>
  <si>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</si>
  <si>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</si>
  <si>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</si>
  <si>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</si>
  <si>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</si>
  <si>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</si>
  <si>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</si>
  <si>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</si>
  <si>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</si>
  <si>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</si>
  <si>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</si>
  <si>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</si>
  <si>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</si>
  <si>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</si>
  <si>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</si>
  <si>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</si>
  <si>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</si>
  <si>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</si>
  <si>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</si>
  <si>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</si>
  <si>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</si>
  <si>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</si>
  <si>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</si>
  <si>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</si>
  <si>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</si>
  <si>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</si>
  <si>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</si>
  <si>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</si>
  <si>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</si>
  <si>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</si>
  <si>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</si>
  <si>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</si>
  <si>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</si>
  <si>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</si>
  <si>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</si>
  <si>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</si>
  <si>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</si>
  <si>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</si>
  <si>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</si>
  <si>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</si>
  <si>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</si>
  <si>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</si>
  <si>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</si>
  <si>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</si>
  <si>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</si>
  <si>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</si>
  <si>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</si>
  <si>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</si>
  <si>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</si>
  <si>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</si>
  <si>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</si>
  <si>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</si>
  <si>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</si>
  <si>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</si>
  <si>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</si>
  <si>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</si>
  <si>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</si>
  <si>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</si>
  <si>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</si>
  <si>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</si>
  <si>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</si>
  <si>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</si>
  <si>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</si>
  <si>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</si>
  <si>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</si>
  <si>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</si>
  <si>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</si>
  <si>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</si>
  <si>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</si>
  <si>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</si>
  <si>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</si>
  <si>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</si>
  <si>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</si>
  <si>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</si>
  <si>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</si>
  <si>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</si>
  <si>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</si>
  <si>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</si>
  <si>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</si>
  <si>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</si>
  <si>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</si>
  <si>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</si>
  <si>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</si>
  <si>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</si>
  <si>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</si>
  <si>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</si>
  <si>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</si>
  <si>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</si>
  <si>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</si>
  <si>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</si>
  <si>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</si>
  <si>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</si>
  <si>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</si>
  <si>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</si>
  <si>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</si>
  <si>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</si>
  <si>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</si>
  <si>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</si>
  <si>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</si>
  <si>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</si>
  <si>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</si>
  <si>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</si>
  <si>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</si>
  <si>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</si>
  <si>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</si>
  <si>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</si>
  <si>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</si>
  <si>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</si>
  <si>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</si>
  <si>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</si>
  <si>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</si>
  <si>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</si>
  <si>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</si>
  <si>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</si>
  <si>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</si>
  <si>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</si>
  <si>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</si>
  <si>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</si>
  <si>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</si>
  <si>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</si>
  <si>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</si>
  <si>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</si>
  <si>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</si>
  <si>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</si>
  <si>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</si>
  <si>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</si>
  <si>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</si>
  <si>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</si>
  <si>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</si>
  <si>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</si>
  <si>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</si>
  <si>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</si>
  <si>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</si>
  <si>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</si>
  <si>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</si>
  <si>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</si>
  <si>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</si>
  <si>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</si>
  <si>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</si>
  <si>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</si>
  <si>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</si>
  <si>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</si>
  <si>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</si>
  <si>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</si>
  <si>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</si>
  <si>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</si>
  <si>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</si>
  <si>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</si>
  <si>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</si>
  <si>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</si>
  <si>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</si>
  <si>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</si>
  <si>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</si>
  <si>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</si>
  <si>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</si>
  <si>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</si>
  <si>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</si>
  <si>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</si>
  <si>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</si>
  <si>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</si>
  <si>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</si>
  <si>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</si>
  <si>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</si>
  <si>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</si>
  <si>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</si>
  <si>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</si>
  <si>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</si>
  <si>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</si>
  <si>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</si>
  <si>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</si>
  <si>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</si>
  <si>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</si>
  <si>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</si>
  <si>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</si>
  <si>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</si>
  <si>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</si>
  <si>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</si>
  <si>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</si>
  <si>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</si>
  <si>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</si>
  <si>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</si>
  <si>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</si>
  <si>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</si>
  <si>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</si>
  <si>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</si>
  <si>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</si>
  <si>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</si>
  <si>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</si>
  <si>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</si>
  <si>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</si>
  <si>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</si>
  <si>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</si>
  <si>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</si>
  <si>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</si>
  <si>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</si>
  <si>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</si>
  <si>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</si>
  <si>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</si>
  <si>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</si>
  <si>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</si>
  <si>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</si>
  <si>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</si>
  <si>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</si>
  <si>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</si>
  <si>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</si>
  <si>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</si>
  <si>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</si>
  <si>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</si>
  <si>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</si>
  <si>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</si>
  <si>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</si>
  <si>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</si>
  <si>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</si>
  <si>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</si>
  <si>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</si>
  <si>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</si>
  <si>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</si>
  <si>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</si>
  <si>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</si>
  <si>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</si>
  <si>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</si>
  <si>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</si>
  <si>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</si>
  <si>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</si>
  <si>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</si>
  <si>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</si>
  <si>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</si>
  <si>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</si>
  <si>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</si>
  <si>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</si>
  <si>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</si>
  <si>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</si>
  <si>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</si>
  <si>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</si>
  <si>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</si>
  <si>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</si>
  <si>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</si>
  <si>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</si>
  <si>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</si>
  <si>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</si>
  <si>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</si>
  <si>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</si>
  <si>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</si>
  <si>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</si>
  <si>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</si>
  <si>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</si>
  <si>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</si>
  <si>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</si>
  <si>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</si>
  <si>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</si>
  <si>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</si>
  <si>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</si>
  <si>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</si>
  <si>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</si>
  <si>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</si>
  <si>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</si>
  <si>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</si>
  <si>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</si>
  <si>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</si>
  <si>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</si>
  <si>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</si>
  <si>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</si>
  <si>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</si>
  <si>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</si>
  <si>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</si>
  <si>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</si>
  <si>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</si>
  <si>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</si>
  <si>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</si>
  <si>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</si>
  <si>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</si>
  <si>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</si>
  <si>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</si>
  <si>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</si>
  <si>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</si>
  <si>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</si>
  <si>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</si>
  <si>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</si>
  <si>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</si>
  <si>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</si>
  <si>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</si>
  <si>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</si>
  <si>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</si>
  <si>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</si>
  <si>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</si>
  <si>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</si>
  <si>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</si>
  <si>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</si>
  <si>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</si>
  <si>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</si>
  <si>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</si>
  <si>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</si>
  <si>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</si>
  <si>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</si>
  <si>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</si>
  <si>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</si>
  <si>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</si>
  <si>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</si>
  <si>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</si>
  <si>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</si>
  <si>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</si>
  <si>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</si>
  <si>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</si>
  <si>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</si>
  <si>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</si>
  <si>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</si>
  <si>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</si>
  <si>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</si>
  <si>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</si>
  <si>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</si>
  <si>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</si>
  <si>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</si>
  <si>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</si>
  <si>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</si>
  <si>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</si>
  <si>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</si>
  <si>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</si>
  <si>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</si>
  <si>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</si>
  <si>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</si>
  <si>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</si>
  <si>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</si>
  <si>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</si>
  <si>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</si>
  <si>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</si>
  <si>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</si>
  <si>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</si>
  <si>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</si>
  <si>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</si>
  <si>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</si>
  <si>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</si>
  <si>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</si>
  <si>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</si>
  <si>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</si>
  <si>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</si>
  <si>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</si>
  <si>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</si>
  <si>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</si>
  <si>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</si>
  <si>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</si>
  <si>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</si>
  <si>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</si>
  <si>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</si>
  <si>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</si>
  <si>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</si>
  <si>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</si>
  <si>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</si>
  <si>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</si>
  <si>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</si>
  <si>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</si>
  <si>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</si>
  <si>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</si>
  <si>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</si>
  <si>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</si>
  <si>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</si>
  <si>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</si>
  <si>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</si>
  <si>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</si>
  <si>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</si>
  <si>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</si>
  <si>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</si>
  <si>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</si>
  <si>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</si>
  <si>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</si>
  <si>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</si>
  <si>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</si>
  <si>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</si>
  <si>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</si>
  <si>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</si>
  <si>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</si>
  <si>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</si>
  <si>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</si>
  <si>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</si>
  <si>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</si>
  <si>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</si>
  <si>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</si>
  <si>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</si>
  <si>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</si>
  <si>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</si>
  <si>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</si>
  <si>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</si>
  <si>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</si>
  <si>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</si>
  <si>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</si>
  <si>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</si>
  <si>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</si>
  <si>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</si>
  <si>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</si>
  <si>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</si>
  <si>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</si>
  <si>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</si>
  <si>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</si>
  <si>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</si>
  <si>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</si>
  <si>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</si>
  <si>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</si>
  <si>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</si>
  <si>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</si>
  <si>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</si>
  <si>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</si>
  <si>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</si>
  <si>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</si>
  <si>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</si>
  <si>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</si>
  <si>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</si>
  <si>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</si>
  <si>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</si>
  <si>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</si>
  <si>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</si>
  <si>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</si>
  <si>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</si>
  <si>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</si>
  <si>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</si>
  <si>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</si>
  <si>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</si>
  <si>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</si>
  <si>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</si>
  <si>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</si>
  <si>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</si>
  <si>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</si>
  <si>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</si>
  <si>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</si>
  <si>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</si>
  <si>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</si>
  <si>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</si>
  <si>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</si>
  <si>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</si>
  <si>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</si>
  <si>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</si>
  <si>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</si>
  <si>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</si>
  <si>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</si>
  <si>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</si>
  <si>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</si>
  <si>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</si>
  <si>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</si>
  <si>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</si>
  <si>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</si>
  <si>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</si>
  <si>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</si>
  <si>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</si>
  <si>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</si>
  <si>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</si>
  <si>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</si>
  <si>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</si>
  <si>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</si>
  <si>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</si>
  <si>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</si>
  <si>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</si>
  <si>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</si>
  <si>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</si>
  <si>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</si>
  <si>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</si>
  <si>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</si>
  <si>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</si>
  <si>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</si>
  <si>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</si>
  <si>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</si>
  <si>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</si>
  <si>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</si>
  <si>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</si>
  <si>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</si>
  <si>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</si>
  <si>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</si>
  <si>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</si>
  <si>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</si>
  <si>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</si>
  <si>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</si>
  <si>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</si>
  <si>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</si>
  <si>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</si>
  <si>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</si>
  <si>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</si>
  <si>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</si>
  <si>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</si>
  <si>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</si>
  <si>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</si>
  <si>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</si>
  <si>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</si>
  <si>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</si>
  <si>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</si>
  <si>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</si>
  <si>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</si>
  <si>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</si>
  <si>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</si>
  <si>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</si>
  <si>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</si>
  <si>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</si>
  <si>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</si>
  <si>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</si>
  <si>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</si>
  <si>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</si>
  <si>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</si>
  <si>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</si>
  <si>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</si>
  <si>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</si>
  <si>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</si>
  <si>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</si>
  <si>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</si>
  <si>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</si>
  <si>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</si>
  <si>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</si>
  <si>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</si>
  <si>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</si>
  <si>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</si>
  <si>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</si>
  <si>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</si>
  <si>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</si>
  <si>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</si>
  <si>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</si>
  <si>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</si>
  <si>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</si>
  <si>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</si>
  <si>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</si>
  <si>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</si>
  <si>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</si>
  <si>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</si>
  <si>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</si>
  <si>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</si>
  <si>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</si>
  <si>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</si>
  <si>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</si>
  <si>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</si>
  <si>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</si>
  <si>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</si>
  <si>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</si>
  <si>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</si>
  <si>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</si>
  <si>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</si>
  <si>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</si>
  <si>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</si>
  <si>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</si>
  <si>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</si>
  <si>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</si>
  <si>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</si>
  <si>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</si>
  <si>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</si>
  <si>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</si>
  <si>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</si>
  <si>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</si>
  <si>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</si>
  <si>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</si>
  <si>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</si>
  <si>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</si>
  <si>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</si>
  <si>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</si>
  <si>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</si>
  <si>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</si>
  <si>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</si>
  <si>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</si>
  <si>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</si>
  <si>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</si>
  <si>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</si>
  <si>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</si>
  <si>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</si>
  <si>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</si>
  <si>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</si>
  <si>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</si>
  <si>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</si>
  <si>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</si>
  <si>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</si>
  <si>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</si>
  <si>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</si>
  <si>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</si>
  <si>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</si>
  <si>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</si>
  <si>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</si>
  <si>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</si>
  <si>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</si>
  <si>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</si>
  <si>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</si>
  <si>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</si>
  <si>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</si>
  <si>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</si>
  <si>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</si>
  <si>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</si>
  <si>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</si>
  <si>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</si>
  <si>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</si>
  <si>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</si>
  <si>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</si>
  <si>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</si>
  <si>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</si>
  <si>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</si>
  <si>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</si>
  <si>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</si>
  <si>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</si>
  <si>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</si>
  <si>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</si>
  <si>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</si>
  <si>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</si>
  <si>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</si>
  <si>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</si>
  <si>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</si>
  <si>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</si>
  <si>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</si>
  <si>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</si>
  <si>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</si>
  <si>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</si>
  <si>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</si>
  <si>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</si>
  <si>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</si>
  <si>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</si>
  <si>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</si>
  <si>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</si>
  <si>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</si>
  <si>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</si>
  <si>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</si>
  <si>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</si>
  <si>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</si>
  <si>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</si>
  <si>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</si>
  <si>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</si>
  <si>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</si>
  <si>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</si>
  <si>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</si>
  <si>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</si>
  <si>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</si>
  <si>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</si>
  <si>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</si>
  <si>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</si>
  <si>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</si>
  <si>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</si>
  <si>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</si>
  <si>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</si>
  <si>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</si>
  <si>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</si>
  <si>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</si>
  <si>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</si>
  <si>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</si>
  <si>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</si>
  <si>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</si>
  <si>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</si>
  <si>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</si>
  <si>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</si>
  <si>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</si>
  <si>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</si>
  <si>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</si>
  <si>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</si>
  <si>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</si>
  <si>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</si>
  <si>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</si>
  <si>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</si>
  <si>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</si>
  <si>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</si>
  <si>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</si>
  <si>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</si>
  <si>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</si>
  <si>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</si>
  <si>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</si>
  <si>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</si>
  <si>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</si>
  <si>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</si>
  <si>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</si>
  <si>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</si>
  <si>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</si>
  <si>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</si>
  <si>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</si>
  <si>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</si>
  <si>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</si>
  <si>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</si>
  <si>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</si>
  <si>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</si>
  <si>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</si>
  <si>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</si>
  <si>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</si>
  <si>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</si>
  <si>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</si>
  <si>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</si>
  <si>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</si>
  <si>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</si>
  <si>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</si>
  <si>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</si>
  <si>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</si>
  <si>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</si>
  <si>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</si>
  <si>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</si>
  <si>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</si>
  <si>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</si>
  <si>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</si>
  <si>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</si>
  <si>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</si>
  <si>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</si>
  <si>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</si>
  <si>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</si>
  <si>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</si>
  <si>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</si>
  <si>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</si>
  <si>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</si>
  <si>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</si>
  <si>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</si>
  <si>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</si>
  <si>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</si>
  <si>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</si>
  <si>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</si>
  <si>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</si>
  <si>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</si>
  <si>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</si>
  <si>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</si>
  <si>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</si>
  <si>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</si>
  <si>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</si>
  <si>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</si>
  <si>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</si>
  <si>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</si>
  <si>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</si>
  <si>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</si>
  <si>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</si>
  <si>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</si>
  <si>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</si>
  <si>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</si>
  <si>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</si>
  <si>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</si>
  <si>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</si>
  <si>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</si>
  <si>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</si>
  <si>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</si>
  <si>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</si>
  <si>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</si>
  <si>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</si>
  <si>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</si>
  <si>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</si>
  <si>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</si>
  <si>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</si>
  <si>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</si>
  <si>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</si>
  <si>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</si>
  <si>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</si>
  <si>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</si>
  <si>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</si>
  <si>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</si>
  <si>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</si>
  <si>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</si>
  <si>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</si>
  <si>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</si>
  <si>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</si>
  <si>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</si>
  <si>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</si>
  <si>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</si>
  <si>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</si>
  <si>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</si>
  <si>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</si>
  <si>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</si>
  <si>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</si>
  <si>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</si>
  <si>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</si>
  <si>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</si>
  <si>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</si>
  <si>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</si>
  <si>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</si>
  <si>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</si>
  <si>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</si>
  <si>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</si>
  <si>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</si>
  <si>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</si>
  <si>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</si>
  <si>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</si>
  <si>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</si>
  <si>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</si>
  <si>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</si>
  <si>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</si>
  <si>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</si>
  <si>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</si>
  <si>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</si>
  <si>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</si>
  <si>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</si>
  <si>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</si>
  <si>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</si>
  <si>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</si>
  <si>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</si>
  <si>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</si>
  <si>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</si>
  <si>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</si>
  <si>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</si>
  <si>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</si>
  <si>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</si>
  <si>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</si>
  <si>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</si>
  <si>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</si>
  <si>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</si>
  <si>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</si>
  <si>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</si>
  <si>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</si>
  <si>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</si>
  <si>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</si>
  <si>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</si>
  <si>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</si>
  <si>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</si>
  <si>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</si>
  <si>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</si>
  <si>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</si>
  <si>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</si>
  <si>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</si>
  <si>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</si>
  <si>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</si>
  <si>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</si>
  <si>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</si>
  <si>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</si>
  <si>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</si>
  <si>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</si>
  <si>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</si>
  <si>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</si>
  <si>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</si>
  <si>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</si>
  <si>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</si>
  <si>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</si>
  <si>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</si>
  <si>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</si>
  <si>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</si>
  <si>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</si>
  <si>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</si>
  <si>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</si>
  <si>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</si>
  <si>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</si>
  <si>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</si>
  <si>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</si>
  <si>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</si>
  <si>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</si>
  <si>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</si>
  <si>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</si>
  <si>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</si>
  <si>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</si>
  <si>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</si>
  <si>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</si>
  <si>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</si>
  <si>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</si>
  <si>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</si>
  <si>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</si>
  <si>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</si>
  <si>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</si>
  <si>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</si>
  <si>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</si>
  <si>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</si>
  <si>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</si>
  <si>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</si>
  <si>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</si>
  <si>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</si>
  <si>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</si>
  <si>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</si>
  <si>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</si>
  <si>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</si>
  <si>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</si>
  <si>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</si>
  <si>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</si>
  <si>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</si>
  <si>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</si>
  <si>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</si>
  <si>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</si>
  <si>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</si>
  <si>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</si>
  <si>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</si>
  <si>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</si>
  <si>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</si>
  <si>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</si>
  <si>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</si>
  <si>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</si>
  <si>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</si>
  <si>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</si>
  <si>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</si>
  <si>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</si>
  <si>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</si>
  <si>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</si>
  <si>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</si>
  <si>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</si>
  <si>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</si>
  <si>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</si>
  <si>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</si>
  <si>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</si>
  <si>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</si>
  <si>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</si>
  <si>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</si>
  <si>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</si>
  <si>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</si>
  <si>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</si>
  <si>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</si>
  <si>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</si>
  <si>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</si>
  <si>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</si>
  <si>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</si>
  <si>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</si>
  <si>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</si>
  <si>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</si>
  <si>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</si>
  <si>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</si>
  <si>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</si>
  <si>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</si>
  <si>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</si>
  <si>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</si>
  <si>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</si>
  <si>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</si>
  <si>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</si>
  <si>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</si>
  <si>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</si>
  <si>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</si>
  <si>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</si>
  <si>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</si>
  <si>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</si>
  <si>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</si>
  <si>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</si>
  <si>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</si>
  <si>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</si>
  <si>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</si>
  <si>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</si>
  <si>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</si>
  <si>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</si>
  <si>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</si>
  <si>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</si>
  <si>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</si>
  <si>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</si>
  <si>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</si>
  <si>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</si>
  <si>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</si>
  <si>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</si>
  <si>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</si>
  <si>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</si>
  <si>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</si>
  <si>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</si>
  <si>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</si>
  <si>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</si>
  <si>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</si>
  <si>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</si>
  <si>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</si>
  <si>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</si>
  <si>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</si>
  <si>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</si>
  <si>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</si>
  <si>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</si>
  <si>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</si>
  <si>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</si>
  <si>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</si>
  <si>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</si>
  <si>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</si>
  <si>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</si>
  <si>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</si>
  <si>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</si>
  <si>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</si>
  <si>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</si>
  <si>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</si>
  <si>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</si>
  <si>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</si>
  <si>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</si>
  <si>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</si>
  <si>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</si>
  <si>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</si>
  <si>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</si>
  <si>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</si>
  <si>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</si>
  <si>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</si>
  <si>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</si>
  <si>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</si>
  <si>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</si>
  <si>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</si>
  <si>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</si>
  <si>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</si>
  <si>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</si>
  <si>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</si>
  <si>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</si>
  <si>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</si>
  <si>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</si>
  <si>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</si>
  <si>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</si>
  <si>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</si>
  <si>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</si>
  <si>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</si>
  <si>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</si>
  <si>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</si>
  <si>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</si>
  <si>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</si>
  <si>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</si>
  <si>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</si>
  <si>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</si>
  <si>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</si>
  <si>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</si>
  <si>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</si>
  <si>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</si>
  <si>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</si>
  <si>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</si>
  <si>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</si>
  <si>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</si>
  <si>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</si>
  <si>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</si>
  <si>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</si>
  <si>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</si>
  <si>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</si>
  <si>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</si>
  <si>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</si>
  <si>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</si>
  <si>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</si>
  <si>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</si>
  <si>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</si>
  <si>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</si>
  <si>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</si>
  <si>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</si>
  <si>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</si>
  <si>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</si>
  <si>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</si>
  <si>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</si>
  <si>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</si>
  <si>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</si>
  <si>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</si>
  <si>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</si>
  <si>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</si>
  <si>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</si>
  <si>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</si>
  <si>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</si>
  <si>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</si>
  <si>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</si>
  <si>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</si>
  <si>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</si>
  <si>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</si>
  <si>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</si>
  <si>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</si>
  <si>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</si>
  <si>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</si>
  <si>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</si>
  <si>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</si>
  <si>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</si>
  <si>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</si>
  <si>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</si>
  <si>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</si>
  <si>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</si>
  <si>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</si>
  <si>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</si>
  <si>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</si>
  <si>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</si>
  <si>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</si>
  <si>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</si>
  <si>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</si>
  <si>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</si>
  <si>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</si>
  <si>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</si>
  <si>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</si>
  <si>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</si>
  <si>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</si>
  <si>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</si>
  <si>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</si>
  <si>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</si>
  <si>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</si>
  <si>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</si>
  <si>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</si>
  <si>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</si>
  <si>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</si>
  <si>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</si>
  <si>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</si>
  <si>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</si>
  <si>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</si>
  <si>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</si>
  <si>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</si>
  <si>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</si>
  <si>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</si>
  <si>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</si>
  <si>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</si>
  <si>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</si>
  <si>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</si>
  <si>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</si>
  <si>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</si>
  <si>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</si>
  <si>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</si>
  <si>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</si>
  <si>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</si>
  <si>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</si>
  <si>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</si>
  <si>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</si>
  <si>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</si>
  <si>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</si>
  <si>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</si>
  <si>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</si>
  <si>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</si>
  <si>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</si>
  <si>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</si>
  <si>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</si>
  <si>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</si>
  <si>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</si>
  <si>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</si>
  <si>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</si>
  <si>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</si>
  <si>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</si>
  <si>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</si>
  <si>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</si>
  <si>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</si>
  <si>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</si>
  <si>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</si>
  <si>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</si>
  <si>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</si>
  <si>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</si>
  <si>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</si>
  <si>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</si>
  <si>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</si>
  <si>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</si>
  <si>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</si>
  <si>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</si>
  <si>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</si>
  <si>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</si>
  <si>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</si>
  <si>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</si>
  <si>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</si>
  <si>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</si>
  <si>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</si>
  <si>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</si>
  <si>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</si>
  <si>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</si>
  <si>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</si>
  <si>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</si>
  <si>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</si>
  <si>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</si>
  <si>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</si>
  <si>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</si>
  <si>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</si>
  <si>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</si>
  <si>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</si>
  <si>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</si>
  <si>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</si>
  <si>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</si>
  <si>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</si>
  <si>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</si>
  <si>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</si>
  <si>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</si>
  <si>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</si>
  <si>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</si>
  <si>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</si>
  <si>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</si>
  <si>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</si>
  <si>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</si>
  <si>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</si>
  <si>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</si>
  <si>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</si>
  <si>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</si>
  <si>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</si>
  <si>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</si>
  <si>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</si>
  <si>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</si>
  <si>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</si>
  <si>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</si>
  <si>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</si>
  <si>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</si>
  <si>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</si>
  <si>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</si>
  <si>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</si>
  <si>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</si>
  <si>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</si>
  <si>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</si>
  <si>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</si>
  <si>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</si>
  <si>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</si>
  <si>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</si>
  <si>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</si>
  <si>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</si>
  <si>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</si>
  <si>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</si>
  <si>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</si>
  <si>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</si>
  <si>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</si>
  <si>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</si>
  <si>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</si>
  <si>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</si>
  <si>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</si>
  <si>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</si>
  <si>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</si>
  <si>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</si>
  <si>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</si>
  <si>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</si>
  <si>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</si>
  <si>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</si>
  <si>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</si>
  <si>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</si>
  <si>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</si>
  <si>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</si>
  <si>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</si>
  <si>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</si>
  <si>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</si>
  <si>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</si>
  <si>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</si>
  <si>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</si>
  <si>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</si>
  <si>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</si>
  <si>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</si>
  <si>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</si>
  <si>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</si>
  <si>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</si>
  <si>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</si>
  <si>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</si>
  <si>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</si>
  <si>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</si>
  <si>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</si>
  <si>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</si>
  <si>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</si>
  <si>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</si>
  <si>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</si>
  <si>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</si>
  <si>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</si>
  <si>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</si>
  <si>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</si>
  <si>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</si>
  <si>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</si>
  <si>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</si>
  <si>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</si>
  <si>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</si>
  <si>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</si>
  <si>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</si>
  <si>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</si>
  <si>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</si>
  <si>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</si>
  <si>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</si>
  <si>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</si>
  <si>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</si>
  <si>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</si>
  <si>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</si>
  <si>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</si>
  <si>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</si>
  <si>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</si>
  <si>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</si>
  <si>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</si>
  <si>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</si>
  <si>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</si>
  <si>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</si>
  <si>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</si>
  <si>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</si>
  <si>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</si>
  <si>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</si>
  <si>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</si>
  <si>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</si>
  <si>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</si>
  <si>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</si>
  <si>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</si>
  <si>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</si>
  <si>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</si>
  <si>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</si>
  <si>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</si>
  <si>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</si>
  <si>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</si>
  <si>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</si>
  <si>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</si>
  <si>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</si>
  <si>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</si>
  <si>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</si>
  <si>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</si>
  <si>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</si>
  <si>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</si>
  <si>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</si>
  <si>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</si>
  <si>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</si>
  <si>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</si>
  <si>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</si>
  <si>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</si>
  <si>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</si>
  <si>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</si>
  <si>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</si>
  <si>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</si>
  <si>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</si>
  <si>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</si>
  <si>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</si>
  <si>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</si>
  <si>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</si>
  <si>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</si>
  <si>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</si>
  <si>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</si>
  <si>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</si>
  <si>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</si>
  <si>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</si>
  <si>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</si>
  <si>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</si>
  <si>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</si>
  <si>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</si>
  <si>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</si>
  <si>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</si>
  <si>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</si>
  <si>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</si>
  <si>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</si>
  <si>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</si>
  <si>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</si>
  <si>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</si>
  <si>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</si>
  <si>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</si>
  <si>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</si>
  <si>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</si>
  <si>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</si>
  <si>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</si>
  <si>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</si>
  <si>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</si>
  <si>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</si>
  <si>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</si>
  <si>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</si>
  <si>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</si>
  <si>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</si>
  <si>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</si>
  <si>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</si>
  <si>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</si>
  <si>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</si>
  <si>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</si>
  <si>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</si>
  <si>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</si>
  <si>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</si>
  <si>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</si>
  <si>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</si>
  <si>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</si>
  <si>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</si>
  <si>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</si>
  <si>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</si>
  <si>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</si>
  <si>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</si>
  <si>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</si>
  <si>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</si>
  <si>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</si>
  <si>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</si>
  <si>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</si>
  <si>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</si>
  <si>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</si>
  <si>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</si>
  <si>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</si>
  <si>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</si>
  <si>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</si>
  <si>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</si>
  <si>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</si>
  <si>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</si>
  <si>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</si>
  <si>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</si>
  <si>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</si>
  <si>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</si>
  <si>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</si>
  <si>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</si>
  <si>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</si>
  <si>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</si>
  <si>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</si>
  <si>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</si>
  <si>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</si>
  <si>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</si>
  <si>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</si>
  <si>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</si>
  <si>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</si>
  <si>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</si>
  <si>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</si>
  <si>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</si>
  <si>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</si>
  <si>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</si>
  <si>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</si>
  <si>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</si>
  <si>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</si>
  <si>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</si>
  <si>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</si>
  <si>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</si>
  <si>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</si>
  <si>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</si>
  <si>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</si>
  <si>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</si>
  <si>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</si>
  <si>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</si>
  <si>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</si>
  <si>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</si>
  <si>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</si>
  <si>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</si>
  <si>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</si>
  <si>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</si>
  <si>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</si>
  <si>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</si>
  <si>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</si>
  <si>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</si>
  <si>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</si>
  <si>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</si>
  <si>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</si>
  <si>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</si>
  <si>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</si>
  <si>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</si>
  <si>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</si>
  <si>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</si>
  <si>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</si>
  <si>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</si>
  <si>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</si>
  <si>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</si>
  <si>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</si>
  <si>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</si>
  <si>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</si>
  <si>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</si>
  <si>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</si>
  <si>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</si>
  <si>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</si>
  <si>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</si>
  <si>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</si>
  <si>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</si>
  <si>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</si>
  <si>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</si>
  <si>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</si>
  <si>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</si>
  <si>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</si>
  <si>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</si>
  <si>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</si>
  <si>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</si>
  <si>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</si>
  <si>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</si>
  <si>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</si>
  <si>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</si>
  <si>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</si>
  <si>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</si>
  <si>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</si>
  <si>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</si>
  <si>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</si>
  <si>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</si>
  <si>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</si>
  <si>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</si>
  <si>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</si>
  <si>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</si>
  <si>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</si>
  <si>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</si>
  <si>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</si>
  <si>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</si>
  <si>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</si>
  <si>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</si>
  <si>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</si>
  <si>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</si>
  <si>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</si>
  <si>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</si>
  <si>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</si>
  <si>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</si>
  <si>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</si>
  <si>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</si>
  <si>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</si>
  <si>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</si>
  <si>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</si>
  <si>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</si>
  <si>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</si>
  <si>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</si>
  <si>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</si>
  <si>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</si>
  <si>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</si>
  <si>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</si>
  <si>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</si>
  <si>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</si>
  <si>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</si>
  <si>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</si>
  <si>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</si>
  <si>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</si>
  <si>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</si>
  <si>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</si>
  <si>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</si>
  <si>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</si>
  <si>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</si>
  <si>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</si>
  <si>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</si>
  <si>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</si>
  <si>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</si>
  <si>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</si>
  <si>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</si>
  <si>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</si>
  <si>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</si>
  <si>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</si>
  <si>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</si>
  <si>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</si>
  <si>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</si>
  <si>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</si>
  <si>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</si>
  <si>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</si>
  <si>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</si>
  <si>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</si>
  <si>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</si>
  <si>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</si>
  <si>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</si>
  <si>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</si>
  <si>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</si>
  <si>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</si>
  <si>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</si>
  <si>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</si>
  <si>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</si>
  <si>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</si>
  <si>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</si>
  <si>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</si>
  <si>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</si>
  <si>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</si>
  <si>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</si>
  <si>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</si>
  <si>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</si>
  <si>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</si>
  <si>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</si>
  <si>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</si>
  <si>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</si>
  <si>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</si>
  <si>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</si>
  <si>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</si>
  <si>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</si>
  <si>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</si>
  <si>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</si>
  <si>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</si>
  <si>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</si>
  <si>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</si>
  <si>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</si>
  <si>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</si>
  <si>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</si>
  <si>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</si>
  <si>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</si>
  <si>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</si>
  <si>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</si>
  <si>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</si>
  <si>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</si>
  <si>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</si>
  <si>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</si>
  <si>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</si>
  <si>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</si>
  <si>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</si>
  <si>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</si>
  <si>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</si>
  <si>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</si>
  <si>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</si>
  <si>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</si>
  <si>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</si>
  <si>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</si>
  <si>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</si>
  <si>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</si>
  <si>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</si>
  <si>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</si>
  <si>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</si>
  <si>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</si>
  <si>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</si>
  <si>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</si>
  <si>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</si>
  <si>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</si>
  <si>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</si>
  <si>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</si>
  <si>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</si>
  <si>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</si>
  <si>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</si>
  <si>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</si>
  <si>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</si>
  <si>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</si>
  <si>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</si>
  <si>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</si>
  <si>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</si>
  <si>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</si>
  <si>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</si>
  <si>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</si>
  <si>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</si>
  <si>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</si>
  <si>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</si>
  <si>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</si>
  <si>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</si>
  <si>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</si>
  <si>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</si>
  <si>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</si>
  <si>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</si>
  <si>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</si>
  <si>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</si>
  <si>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</si>
  <si>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</si>
  <si>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</si>
  <si>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</si>
  <si>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</si>
  <si>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</si>
  <si>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</si>
  <si>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</si>
  <si>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</si>
  <si>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</si>
  <si>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</si>
  <si>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</si>
  <si>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</si>
  <si>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</si>
  <si>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</si>
  <si>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</si>
  <si>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</si>
  <si>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</si>
  <si>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</si>
  <si>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</si>
  <si>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</si>
  <si>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</si>
  <si>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</si>
  <si>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</si>
  <si>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</si>
  <si>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</si>
  <si>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</si>
  <si>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</si>
  <si>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</si>
  <si>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</si>
  <si>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</si>
  <si>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</si>
  <si>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</si>
  <si>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</si>
  <si>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</si>
  <si>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</si>
  <si>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</si>
  <si>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</si>
  <si>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</si>
  <si>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</si>
  <si>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</si>
  <si>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</si>
  <si>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</si>
  <si>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</si>
  <si>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</si>
  <si>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</si>
  <si>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</si>
  <si>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</si>
  <si>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</si>
  <si>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</si>
  <si>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</si>
  <si>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</si>
  <si>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</si>
  <si>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</si>
  <si>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</si>
  <si>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</si>
  <si>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</si>
  <si>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</si>
  <si>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</si>
  <si>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</si>
  <si>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</si>
  <si>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</si>
  <si>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</si>
  <si>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</si>
  <si>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</si>
  <si>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</si>
  <si>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</si>
  <si>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</si>
  <si>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</si>
  <si>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</si>
  <si>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</si>
  <si>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</si>
  <si>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</si>
  <si>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</si>
  <si>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</si>
  <si>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</si>
  <si>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</si>
  <si>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</si>
  <si>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</si>
  <si>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</si>
  <si>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</si>
  <si>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</si>
  <si>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</si>
  <si>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</si>
  <si>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</si>
  <si>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</si>
  <si>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</si>
  <si>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</si>
  <si>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</si>
  <si>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</si>
  <si>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</si>
  <si>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</si>
  <si>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</si>
  <si>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</si>
  <si>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</si>
  <si>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</si>
  <si>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</si>
  <si>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</si>
  <si>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</si>
  <si>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</si>
  <si>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</si>
  <si>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</si>
  <si>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</si>
  <si>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</si>
  <si>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</si>
  <si>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</si>
  <si>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</si>
  <si>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</si>
  <si>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</si>
  <si>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</si>
  <si>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</si>
  <si>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</si>
  <si>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</si>
  <si>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</si>
  <si>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</si>
  <si>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</si>
  <si>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</si>
  <si>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</si>
  <si>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</si>
  <si>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</si>
  <si>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</si>
  <si>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</si>
  <si>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</si>
  <si>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</si>
  <si>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</si>
  <si>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</si>
  <si>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</si>
  <si>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</si>
  <si>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</si>
  <si>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</si>
  <si>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</si>
  <si>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</si>
  <si>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</si>
  <si>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</si>
  <si>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</si>
  <si>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</si>
  <si>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</si>
  <si>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</si>
  <si>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</si>
  <si>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</si>
  <si>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</si>
  <si>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</si>
  <si>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</si>
  <si>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</si>
  <si>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</si>
  <si>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</si>
  <si>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</si>
  <si>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</si>
  <si>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</si>
  <si>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</si>
  <si>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</si>
  <si>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</si>
  <si>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</si>
  <si>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</si>
  <si>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</si>
  <si>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</si>
  <si>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</si>
  <si>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</si>
  <si>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</si>
  <si>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</si>
  <si>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</si>
  <si>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</si>
  <si>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</si>
  <si>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</si>
  <si>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</si>
  <si>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</si>
  <si>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</si>
  <si>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</si>
  <si>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</si>
  <si>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</si>
  <si>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</si>
  <si>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</si>
  <si>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</si>
  <si>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</si>
  <si>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</si>
  <si>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</si>
  <si>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</si>
  <si>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</si>
  <si>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</si>
  <si>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</si>
  <si>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</si>
  <si>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</si>
  <si>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</si>
  <si>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</si>
  <si>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</si>
  <si>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</si>
  <si>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</si>
  <si>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</si>
  <si>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</si>
  <si>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</si>
  <si>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</si>
  <si>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</si>
  <si>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</si>
  <si>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</si>
  <si>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</si>
  <si>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</si>
  <si>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</si>
  <si>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</si>
  <si>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</si>
  <si>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</si>
  <si>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</si>
  <si>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</si>
  <si>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</si>
  <si>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</si>
  <si>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</si>
  <si>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</si>
  <si>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</si>
  <si>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</si>
  <si>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</si>
  <si>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</si>
  <si>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</si>
  <si>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</si>
  <si>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</si>
  <si>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</si>
  <si>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</si>
  <si>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</si>
  <si>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</si>
  <si>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</si>
  <si>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</si>
  <si>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</si>
  <si>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</si>
  <si>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</si>
  <si>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</si>
  <si>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</si>
  <si>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</si>
  <si>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</si>
  <si>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</si>
  <si>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</si>
  <si>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</si>
  <si>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</si>
  <si>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</si>
  <si>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</si>
  <si>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</si>
  <si>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</si>
  <si>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</si>
  <si>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</si>
  <si>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</si>
  <si>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</si>
  <si>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</si>
  <si>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</si>
  <si>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</si>
  <si>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</si>
  <si>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</si>
  <si>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</si>
  <si>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</si>
  <si>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</si>
  <si>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</si>
  <si>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</si>
  <si>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</si>
  <si>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</si>
  <si>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</si>
  <si>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</si>
  <si>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</si>
  <si>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</si>
  <si>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</si>
  <si>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</si>
  <si>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</si>
  <si>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</si>
  <si>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</si>
  <si>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</si>
  <si>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</si>
  <si>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</si>
  <si>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</si>
  <si>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</si>
  <si>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</si>
  <si>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</si>
  <si>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</si>
  <si>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</si>
  <si>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</si>
  <si>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</si>
  <si>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</si>
  <si>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</si>
  <si>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</si>
  <si>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</si>
  <si>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</si>
  <si>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</si>
  <si>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</si>
  <si>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</si>
  <si>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</si>
  <si>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</si>
  <si>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</si>
  <si>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</si>
  <si>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</si>
  <si>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</si>
  <si>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</si>
  <si>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</si>
  <si>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</si>
  <si>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</si>
  <si>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</si>
  <si>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</si>
  <si>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</si>
  <si>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</si>
  <si>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</si>
  <si>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</si>
  <si>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</si>
  <si>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</si>
  <si>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</si>
  <si>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</si>
  <si>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</si>
  <si>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</si>
  <si>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</si>
  <si>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</si>
  <si>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</si>
  <si>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</si>
  <si>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</si>
  <si>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</si>
  <si>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</si>
  <si>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</si>
  <si>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</si>
  <si>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</si>
  <si>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</si>
  <si>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</si>
  <si>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</si>
  <si>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</si>
  <si>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</si>
  <si>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</si>
  <si>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</si>
  <si>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</si>
  <si>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</si>
  <si>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</si>
  <si>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</si>
  <si>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</si>
  <si>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</si>
  <si>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</si>
  <si>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</si>
  <si>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</si>
  <si>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</si>
  <si>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</si>
  <si>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</si>
  <si>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</si>
  <si>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</si>
  <si>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</si>
  <si>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</si>
  <si>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</si>
  <si>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</si>
  <si>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</si>
  <si>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</si>
  <si>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</si>
  <si>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</si>
  <si>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</si>
  <si>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</si>
  <si>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</si>
  <si>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</si>
  <si>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</si>
  <si>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</si>
  <si>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</si>
  <si>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</si>
  <si>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</si>
  <si>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</si>
  <si>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</si>
  <si>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</si>
  <si>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</si>
  <si>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</si>
  <si>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</si>
  <si>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</si>
  <si>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</si>
  <si>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</si>
  <si>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</si>
  <si>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</si>
  <si>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</si>
  <si>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</si>
  <si>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</si>
  <si>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</si>
  <si>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</si>
  <si>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</si>
  <si>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</si>
  <si>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</si>
  <si>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</si>
  <si>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</si>
  <si>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</si>
  <si>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</si>
  <si>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</si>
  <si>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</si>
  <si>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</si>
  <si>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</si>
  <si>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</si>
  <si>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</si>
  <si>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</si>
  <si>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</si>
  <si>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</si>
  <si>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</si>
  <si>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</si>
  <si>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</si>
  <si>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</si>
  <si>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</si>
  <si>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</si>
  <si>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</si>
  <si>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</si>
  <si>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</si>
  <si>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</si>
  <si>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</si>
  <si>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</si>
  <si>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</si>
  <si>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</si>
  <si>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</si>
  <si>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</si>
  <si>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</si>
  <si>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</si>
  <si>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</si>
  <si>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</si>
  <si>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</si>
  <si>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</si>
  <si>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</si>
  <si>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</si>
  <si>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</si>
  <si>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</si>
  <si>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</si>
  <si>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</si>
  <si>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</si>
  <si>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</si>
  <si>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</si>
  <si>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</si>
  <si>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</si>
  <si>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</si>
  <si>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</si>
  <si>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</si>
  <si>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</si>
  <si>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</si>
  <si>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</si>
  <si>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</si>
  <si>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</si>
  <si>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</si>
  <si>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</si>
  <si>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</si>
  <si>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</si>
  <si>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</si>
  <si>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</si>
  <si>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</si>
  <si>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</si>
  <si>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</si>
  <si>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</si>
  <si>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</si>
  <si>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</si>
  <si>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</si>
  <si>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</si>
  <si>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</si>
  <si>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</si>
  <si>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</si>
  <si>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</si>
  <si>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</si>
  <si>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</si>
  <si>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</si>
  <si>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</si>
  <si>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</si>
  <si>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</si>
  <si>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</si>
  <si>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</si>
  <si>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</si>
  <si>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</si>
  <si>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</si>
  <si>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</si>
  <si>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</si>
  <si>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</si>
  <si>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</si>
  <si>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</si>
  <si>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</si>
  <si>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</si>
  <si>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</si>
  <si>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</si>
  <si>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</si>
  <si>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</si>
  <si>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</si>
  <si>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</si>
  <si>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</si>
  <si>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</si>
  <si>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</si>
  <si>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</si>
  <si>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</si>
  <si>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</si>
  <si>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</si>
  <si>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</si>
  <si>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</si>
  <si>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</si>
  <si>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</si>
  <si>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</si>
  <si>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</si>
  <si>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</si>
  <si>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</si>
  <si>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</si>
  <si>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</si>
  <si>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</si>
  <si>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</si>
  <si>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</si>
  <si>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</si>
  <si>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</si>
  <si>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</si>
  <si>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</si>
  <si>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</si>
  <si>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</si>
  <si>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</si>
  <si>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</si>
  <si>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</si>
  <si>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</si>
  <si>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</si>
  <si>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</si>
  <si>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</si>
  <si>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</si>
  <si>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</si>
  <si>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</si>
  <si>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</si>
  <si>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</si>
  <si>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</si>
  <si>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</si>
  <si>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</si>
  <si>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</si>
  <si>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</si>
  <si>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</si>
  <si>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</si>
  <si>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</si>
  <si>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</si>
  <si>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</si>
  <si>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</si>
  <si>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</si>
  <si>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</si>
  <si>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</si>
  <si>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</si>
  <si>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</si>
  <si>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</si>
  <si>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</si>
  <si>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</si>
  <si>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</si>
  <si>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</si>
  <si>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</si>
  <si>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</si>
  <si>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</si>
  <si>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</si>
  <si>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</si>
  <si>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</si>
  <si>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</si>
  <si>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</si>
  <si>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</si>
  <si>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</si>
  <si>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</si>
  <si>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</si>
  <si>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</si>
  <si>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</si>
  <si>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</si>
  <si>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</si>
  <si>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</si>
  <si>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</si>
  <si>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</si>
  <si>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</si>
  <si>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</si>
  <si>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</si>
  <si>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</si>
  <si>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</si>
  <si>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</si>
  <si>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</si>
  <si>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</si>
  <si>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</si>
  <si>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</si>
  <si>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</si>
  <si>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</si>
  <si>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</si>
  <si>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</si>
  <si>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</si>
  <si>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</si>
  <si>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</si>
  <si>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</si>
  <si>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</si>
  <si>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</si>
  <si>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</si>
  <si>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</si>
  <si>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</si>
  <si>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</si>
  <si>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</si>
  <si>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</si>
  <si>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</si>
  <si>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</si>
  <si>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</si>
  <si>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</si>
  <si>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</si>
  <si>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</si>
  <si>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</si>
  <si>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</si>
  <si>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</si>
  <si>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</si>
  <si>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</si>
  <si>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</si>
  <si>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</si>
  <si>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</si>
  <si>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</si>
  <si>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</si>
  <si>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</si>
  <si>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</si>
  <si>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</si>
  <si>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</si>
  <si>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</si>
  <si>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</si>
  <si>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</si>
  <si>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</si>
  <si>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</si>
  <si>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</si>
  <si>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</si>
  <si>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</si>
  <si>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</si>
  <si>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</si>
  <si>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</si>
  <si>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</si>
  <si>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</si>
  <si>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</si>
  <si>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</si>
  <si>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</si>
  <si>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</si>
  <si>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</si>
  <si>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</si>
  <si>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</si>
  <si>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</si>
  <si>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</si>
  <si>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</si>
  <si>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</si>
  <si>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</si>
  <si>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</si>
  <si>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</si>
  <si>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</si>
  <si>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</si>
  <si>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</si>
  <si>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</si>
  <si>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</si>
  <si>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</si>
  <si>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</si>
  <si>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</si>
  <si>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</si>
  <si>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</si>
  <si>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</si>
  <si>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</si>
  <si>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</si>
  <si>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</si>
  <si>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</si>
  <si>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</si>
  <si>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</si>
  <si>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</si>
  <si>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</si>
  <si>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</si>
  <si>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</si>
  <si>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</si>
  <si>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</si>
  <si>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</si>
  <si>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</si>
  <si>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</si>
  <si>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</si>
  <si>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</si>
  <si>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</si>
  <si>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</si>
  <si>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</si>
  <si>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</si>
  <si>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</si>
  <si>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</si>
  <si>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</si>
  <si>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</si>
  <si>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</si>
  <si>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</si>
  <si>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</si>
  <si>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</si>
  <si>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</si>
  <si>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</si>
  <si>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</si>
  <si>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</si>
  <si>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</si>
  <si>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</si>
  <si>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</si>
  <si>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</si>
  <si>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</si>
  <si>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</si>
  <si>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</si>
  <si>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</si>
  <si>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</si>
  <si>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</si>
  <si>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</si>
  <si>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</si>
  <si>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</si>
  <si>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</si>
  <si>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</si>
  <si>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</si>
  <si>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</si>
  <si>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</si>
  <si>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</si>
  <si>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</si>
  <si>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</si>
  <si>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</si>
  <si>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</si>
  <si>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</si>
  <si>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</si>
  <si>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</si>
  <si>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</si>
  <si>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</si>
  <si>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</si>
  <si>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</si>
  <si>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</si>
  <si>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</si>
  <si>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</si>
  <si>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</si>
  <si>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</si>
  <si>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</si>
  <si>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</si>
  <si>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</si>
  <si>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</si>
  <si>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</si>
  <si>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</si>
  <si>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</si>
  <si>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</si>
  <si>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</si>
  <si>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</si>
  <si>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</si>
  <si>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</si>
  <si>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</si>
  <si>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</si>
  <si>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</si>
  <si>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</si>
  <si>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</si>
  <si>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</si>
  <si>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</si>
  <si>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</si>
  <si>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</si>
  <si>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</si>
  <si>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</si>
  <si>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</si>
  <si>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</si>
  <si>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</si>
  <si>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</si>
  <si>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</si>
  <si>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</si>
  <si>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</si>
  <si>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</si>
  <si>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</si>
  <si>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</si>
  <si>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</si>
  <si>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</si>
  <si>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</si>
  <si>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</si>
  <si>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</si>
  <si>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</si>
  <si>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</si>
  <si>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</si>
  <si>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</si>
  <si>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</si>
  <si>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</si>
  <si>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</si>
  <si>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</si>
  <si>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</si>
  <si>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</si>
  <si>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</si>
  <si>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</si>
  <si>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</si>
  <si>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</si>
  <si>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</si>
  <si>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</si>
  <si>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</si>
  <si>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</si>
  <si>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</si>
  <si>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</si>
  <si>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</si>
  <si>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</si>
  <si>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</si>
  <si>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</si>
  <si>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</si>
  <si>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</si>
  <si>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</si>
  <si>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</si>
  <si>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</si>
  <si>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</si>
  <si>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</si>
  <si>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</si>
  <si>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</si>
  <si>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</si>
  <si>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</si>
  <si>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</si>
  <si>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</si>
  <si>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</si>
  <si>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</si>
  <si>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</si>
  <si>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</si>
  <si>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</si>
  <si>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</si>
  <si>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</si>
  <si>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</si>
  <si>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</si>
  <si>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</si>
  <si>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</si>
  <si>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</si>
  <si>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</si>
  <si>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</si>
  <si>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</si>
  <si>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</si>
  <si>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</si>
  <si>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</si>
  <si>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</si>
  <si>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</si>
  <si>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</si>
  <si>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</si>
  <si>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</si>
  <si>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</si>
  <si>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</si>
  <si>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</si>
  <si>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</si>
  <si>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</si>
  <si>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</si>
  <si>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</si>
  <si>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</si>
  <si>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</si>
  <si>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</si>
  <si>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</si>
  <si>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</si>
  <si>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</si>
  <si>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</si>
  <si>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</si>
  <si>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</si>
  <si>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</si>
  <si>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</si>
  <si>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</si>
  <si>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</si>
  <si>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</si>
  <si>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</si>
  <si>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</si>
  <si>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</si>
  <si>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</si>
  <si>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</si>
  <si>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</si>
  <si>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</si>
  <si>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</si>
  <si>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</si>
  <si>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</si>
  <si>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</si>
  <si>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</si>
  <si>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</si>
  <si>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</si>
  <si>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</si>
  <si>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</si>
  <si>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</si>
  <si>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</si>
  <si>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</si>
  <si>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</si>
  <si>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</si>
  <si>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</si>
  <si>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</si>
  <si>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</si>
  <si>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</si>
  <si>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</si>
  <si>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</si>
  <si>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</si>
  <si>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</si>
  <si>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</si>
  <si>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</si>
  <si>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</si>
  <si>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</si>
  <si>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</si>
  <si>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</si>
  <si>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</si>
  <si>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</si>
  <si>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</si>
  <si>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</si>
  <si>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</si>
  <si>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</si>
  <si>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</si>
  <si>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</si>
  <si>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</si>
  <si>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</si>
  <si>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</si>
  <si>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</si>
  <si>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</si>
  <si>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</si>
  <si>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</si>
  <si>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</si>
  <si>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</si>
  <si>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</si>
  <si>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</si>
  <si>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</si>
  <si>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</si>
  <si>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</si>
  <si>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</si>
  <si>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</si>
  <si>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</si>
  <si>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</si>
  <si>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</si>
  <si>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</si>
  <si>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</si>
  <si>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</si>
  <si>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</si>
  <si>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</si>
  <si>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</si>
  <si>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</si>
  <si>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</si>
  <si>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</si>
  <si>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</si>
  <si>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</si>
  <si>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</si>
  <si>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</si>
  <si>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</si>
  <si>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</si>
  <si>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</si>
  <si>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</si>
  <si>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</si>
  <si>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</si>
  <si>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</si>
  <si>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</si>
  <si>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</si>
  <si>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</si>
  <si>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</si>
  <si>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</si>
  <si>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</si>
  <si>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</si>
  <si>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</si>
  <si>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</si>
  <si>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</si>
  <si>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</si>
  <si>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</si>
  <si>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</si>
  <si>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</si>
  <si>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</si>
  <si>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</si>
  <si>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</si>
  <si>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</si>
  <si>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</si>
  <si>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</si>
  <si>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</si>
  <si>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</si>
  <si>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</si>
  <si>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</si>
  <si>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</si>
  <si>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</si>
  <si>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</si>
  <si>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</si>
  <si>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</si>
  <si>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</si>
  <si>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</si>
  <si>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</si>
  <si>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</si>
  <si>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</si>
  <si>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</si>
  <si>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</si>
  <si>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</si>
  <si>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</si>
  <si>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</si>
  <si>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</si>
  <si>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</si>
  <si>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</si>
  <si>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</si>
  <si>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</si>
  <si>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</si>
  <si>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</si>
  <si>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</si>
  <si>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</si>
  <si>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</si>
  <si>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</si>
  <si>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</si>
  <si>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</si>
  <si>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</si>
  <si>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</si>
  <si>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</si>
  <si>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</si>
  <si>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</si>
  <si>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</si>
  <si>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</si>
  <si>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</si>
  <si>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</si>
  <si>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</si>
  <si>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</si>
  <si>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</si>
  <si>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</si>
  <si>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</si>
  <si>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</si>
  <si>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</si>
  <si>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</si>
  <si>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</si>
  <si>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</si>
  <si>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</si>
  <si>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</si>
  <si>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</si>
  <si>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</si>
  <si>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</si>
  <si>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</si>
  <si>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</si>
  <si>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</si>
  <si>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</si>
  <si>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</si>
  <si>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</si>
  <si>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</si>
  <si>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</si>
  <si>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</si>
  <si>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</si>
  <si>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</si>
  <si>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</si>
  <si>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</si>
  <si>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</si>
  <si>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</si>
  <si>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</si>
  <si>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</si>
  <si>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</si>
  <si>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</si>
  <si>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</si>
  <si>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</si>
  <si>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</si>
  <si>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</si>
  <si>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</si>
  <si>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</si>
  <si>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</si>
  <si>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</si>
  <si>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</si>
  <si>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</si>
  <si>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</si>
  <si>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</si>
  <si>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</si>
  <si>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</si>
  <si>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</si>
  <si>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</si>
  <si>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</si>
  <si>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</si>
  <si>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</si>
  <si>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</si>
  <si>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</si>
  <si>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</si>
  <si>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</si>
  <si>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</si>
  <si>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</si>
  <si>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</si>
  <si>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</si>
  <si>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</si>
  <si>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</si>
  <si>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</si>
  <si>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</si>
  <si>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</si>
  <si>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</si>
  <si>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</si>
  <si>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</si>
  <si>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</si>
  <si>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</si>
  <si>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</si>
  <si>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</si>
  <si>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</si>
  <si>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</si>
  <si>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</si>
  <si>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</si>
  <si>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</si>
  <si>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</si>
  <si>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</si>
  <si>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</si>
  <si>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</si>
  <si>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</si>
  <si>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</si>
  <si>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</si>
  <si>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</si>
  <si>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</si>
  <si>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</si>
  <si>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</si>
  <si>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</si>
  <si>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</si>
  <si>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</si>
  <si>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</si>
  <si>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</si>
  <si>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</si>
  <si>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</si>
  <si>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</si>
  <si>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</si>
  <si>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</si>
  <si>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</si>
  <si>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</si>
  <si>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</si>
  <si>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</si>
  <si>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</si>
  <si>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</si>
  <si>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</si>
  <si>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</si>
  <si>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</si>
  <si>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</si>
  <si>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</si>
  <si>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</si>
  <si>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</si>
  <si>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</si>
  <si>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</si>
  <si>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</si>
  <si>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</si>
  <si>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</si>
  <si>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</si>
  <si>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</si>
  <si>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</si>
  <si>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</si>
  <si>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</si>
  <si>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</si>
  <si>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</si>
  <si>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</si>
  <si>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</si>
  <si>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</si>
  <si>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</si>
  <si>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</si>
  <si>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</si>
  <si>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</si>
  <si>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</si>
  <si>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</si>
  <si>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</si>
  <si>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</si>
  <si>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</si>
  <si>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</si>
  <si>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</si>
  <si>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</si>
  <si>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</si>
  <si>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</si>
  <si>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</si>
  <si>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</si>
  <si>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</si>
  <si>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</si>
  <si>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</si>
  <si>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</si>
  <si>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</si>
  <si>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</si>
  <si>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</si>
  <si>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</si>
  <si>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</si>
  <si>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</si>
  <si>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</si>
  <si>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</si>
  <si>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</si>
  <si>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</si>
  <si>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</si>
  <si>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</si>
  <si>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</si>
  <si>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</si>
  <si>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</si>
  <si>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</si>
  <si>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</si>
  <si>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</si>
  <si>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</si>
  <si>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</si>
  <si>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</si>
  <si>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</si>
  <si>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</si>
  <si>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</si>
  <si>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</si>
  <si>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</si>
  <si>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</si>
  <si>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</si>
  <si>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</si>
  <si>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</si>
  <si>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</si>
  <si>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</si>
  <si>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</si>
  <si>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</si>
  <si>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</si>
  <si>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</si>
  <si>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</si>
  <si>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</si>
  <si>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</si>
  <si>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</si>
  <si>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</si>
  <si>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</si>
  <si>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</si>
  <si>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</si>
  <si>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</si>
  <si>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</si>
  <si>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</si>
  <si>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</si>
  <si>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</si>
  <si>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</si>
  <si>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</si>
  <si>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</si>
  <si>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</si>
  <si>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</si>
  <si>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</si>
  <si>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</si>
  <si>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</si>
  <si>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</si>
  <si>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</si>
  <si>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</si>
  <si>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</si>
  <si>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</si>
  <si>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</si>
  <si>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</si>
  <si>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</si>
  <si>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</si>
  <si>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</si>
  <si>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</si>
  <si>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</si>
  <si>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</si>
  <si>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</si>
  <si>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</si>
  <si>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</si>
  <si>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</si>
  <si>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</si>
  <si>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</si>
  <si>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</si>
  <si>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</si>
  <si>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</si>
  <si>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</si>
  <si>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</si>
  <si>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</si>
  <si>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</si>
  <si>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</si>
  <si>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</si>
  <si>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</si>
  <si>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</si>
  <si>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</si>
  <si>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</si>
  <si>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</si>
  <si>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</si>
  <si>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</si>
  <si>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</si>
  <si>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</si>
  <si>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</si>
  <si>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</si>
  <si>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</si>
  <si>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</si>
  <si>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</si>
  <si>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</si>
  <si>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</si>
  <si>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</si>
  <si>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</si>
  <si>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</si>
  <si>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</si>
  <si>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</si>
  <si>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</si>
  <si>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</si>
  <si>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</si>
  <si>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</si>
  <si>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</si>
  <si>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</si>
  <si>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</si>
  <si>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</si>
  <si>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</si>
  <si>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</si>
  <si>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</si>
  <si>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</si>
  <si>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</si>
  <si>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</si>
  <si>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</si>
  <si>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</si>
  <si>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</si>
  <si>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</si>
  <si>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</si>
  <si>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</si>
  <si>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</si>
  <si>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</si>
  <si>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</si>
  <si>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</si>
  <si>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</si>
  <si>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</si>
  <si>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</si>
  <si>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</si>
  <si>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</si>
  <si>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</si>
  <si>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</si>
  <si>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</si>
  <si>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</si>
  <si>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</si>
  <si>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</si>
  <si>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</si>
  <si>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</si>
  <si>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</si>
  <si>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</si>
  <si>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</si>
  <si>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</si>
  <si>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</si>
  <si>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</si>
  <si>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</si>
  <si>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</si>
  <si>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</si>
  <si>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</si>
  <si>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</si>
  <si>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</si>
  <si>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</si>
  <si>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</si>
  <si>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</si>
  <si>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</si>
  <si>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</si>
  <si>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</si>
  <si>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</si>
  <si>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</si>
  <si>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</si>
  <si>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</si>
  <si>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</si>
  <si>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</si>
  <si>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</si>
  <si>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</si>
  <si>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</si>
  <si>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</si>
  <si>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</si>
  <si>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</si>
  <si>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</si>
  <si>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</si>
  <si>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</si>
  <si>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</si>
  <si>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</si>
  <si>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</si>
  <si>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</si>
  <si>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</si>
  <si>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</si>
  <si>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</si>
  <si>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</si>
  <si>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</si>
  <si>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</si>
  <si>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</si>
  <si>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</si>
  <si>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</si>
  <si>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</si>
  <si>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</si>
  <si>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</si>
  <si>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</si>
  <si>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</si>
  <si>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</si>
  <si>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</si>
  <si>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</si>
  <si>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</si>
  <si>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</si>
  <si>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</si>
  <si>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</si>
  <si>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</si>
  <si>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</si>
  <si>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</si>
  <si>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</si>
  <si>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</si>
  <si>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</si>
  <si>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</si>
  <si>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</si>
  <si>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</si>
  <si>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</si>
  <si>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</si>
  <si>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</si>
  <si>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</si>
  <si>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</si>
  <si>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</si>
  <si>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</si>
  <si>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</si>
  <si>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</si>
  <si>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</si>
  <si>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</si>
  <si>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</si>
  <si>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</si>
  <si>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</si>
  <si>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</si>
  <si>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</si>
  <si>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</si>
  <si>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</si>
  <si>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</si>
  <si>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</si>
  <si>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</si>
  <si>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</si>
  <si>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</si>
  <si>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</si>
  <si>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</si>
  <si>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</si>
  <si>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</si>
  <si>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</si>
  <si>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</si>
  <si>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</si>
  <si>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</si>
  <si>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</si>
  <si>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</si>
  <si>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</si>
  <si>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</si>
  <si>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</si>
  <si>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</si>
  <si>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</si>
  <si>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</si>
  <si>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</si>
  <si>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</si>
  <si>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</si>
  <si>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</si>
  <si>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</si>
  <si>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</si>
  <si>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</si>
  <si>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</si>
  <si>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</si>
  <si>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</si>
  <si>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</si>
  <si>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</si>
  <si>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</si>
  <si>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</si>
  <si>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</si>
  <si>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</si>
  <si>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</si>
  <si>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</si>
  <si>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</si>
  <si>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</si>
  <si>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</si>
  <si>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</si>
  <si>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</si>
  <si>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</si>
  <si>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</si>
  <si>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</si>
  <si>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</si>
  <si>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</si>
  <si>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</si>
  <si>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</si>
  <si>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</si>
  <si>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</si>
  <si>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</si>
  <si>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</si>
  <si>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</si>
  <si>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</si>
  <si>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</si>
  <si>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</si>
  <si>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</si>
  <si>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</si>
  <si>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</si>
  <si>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</si>
  <si>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</si>
  <si>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</si>
  <si>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</si>
  <si>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</si>
  <si>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</si>
  <si>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</si>
  <si>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</si>
  <si>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</si>
  <si>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</si>
  <si>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</si>
  <si>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</si>
  <si>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</si>
  <si>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</si>
  <si>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</si>
  <si>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</si>
  <si>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</si>
  <si>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</si>
  <si>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</si>
  <si>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</si>
  <si>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</si>
  <si>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</si>
  <si>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</si>
  <si>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</si>
  <si>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</si>
  <si>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</si>
  <si>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</si>
  <si>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</si>
  <si>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</si>
  <si>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</si>
  <si>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</si>
  <si>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</si>
  <si>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</si>
  <si>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</si>
  <si>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</si>
  <si>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</si>
  <si>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</si>
  <si>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</si>
  <si>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</si>
  <si>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</si>
  <si>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</si>
  <si>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</si>
  <si>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</si>
  <si>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</si>
  <si>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</si>
  <si>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</si>
  <si>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</si>
  <si>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</si>
  <si>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</si>
  <si>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</si>
  <si>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</si>
  <si>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</si>
  <si>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</si>
  <si>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</si>
  <si>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</si>
  <si>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</si>
  <si>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</si>
  <si>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</si>
  <si>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</si>
  <si>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</si>
  <si>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</si>
  <si>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</si>
  <si>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</si>
  <si>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</si>
  <si>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</si>
  <si>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</si>
  <si>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</si>
  <si>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</si>
  <si>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</si>
  <si>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</si>
  <si>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</si>
  <si>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</si>
  <si>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</si>
  <si>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</si>
  <si>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</si>
  <si>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</si>
  <si>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</si>
  <si>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</si>
  <si>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</si>
  <si>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</si>
  <si>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</si>
  <si>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</si>
  <si>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</si>
  <si>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</si>
  <si>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</si>
  <si>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</si>
  <si>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</si>
  <si>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</si>
  <si>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</si>
  <si>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</si>
  <si>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</si>
  <si>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</si>
  <si>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</si>
  <si>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</si>
  <si>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</si>
  <si>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</si>
  <si>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</si>
  <si>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</si>
  <si>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</si>
  <si>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</si>
  <si>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</si>
  <si>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</si>
  <si>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</si>
  <si>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</si>
  <si>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</si>
  <si>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</si>
  <si>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</si>
  <si>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</si>
  <si>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</si>
  <si>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</si>
  <si>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</si>
  <si>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</si>
  <si>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</si>
  <si>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</si>
  <si>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</si>
  <si>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</si>
  <si>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</si>
  <si>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</si>
  <si>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</si>
  <si>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</si>
  <si>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</si>
  <si>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</si>
  <si>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</si>
  <si>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</si>
  <si>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</si>
  <si>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</si>
  <si>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</si>
  <si>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</si>
  <si>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</si>
  <si>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</si>
  <si>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</si>
  <si>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</si>
  <si>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</si>
  <si>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</si>
  <si>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</si>
  <si>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</si>
  <si>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</si>
  <si>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</si>
  <si>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</si>
  <si>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</si>
  <si>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</si>
  <si>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</si>
  <si>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</si>
  <si>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</si>
  <si>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</si>
  <si>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</si>
  <si>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</si>
  <si>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</si>
  <si>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</si>
  <si>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</si>
  <si>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</si>
  <si>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</si>
  <si>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</si>
  <si>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</si>
  <si>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</si>
  <si>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</si>
  <si>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</si>
  <si>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</si>
  <si>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</si>
  <si>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</si>
  <si>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</si>
  <si>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</si>
  <si>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</si>
  <si>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</si>
  <si>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</si>
  <si>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</si>
  <si>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</si>
  <si>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</si>
  <si>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</si>
  <si>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</si>
  <si>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</si>
  <si>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</si>
  <si>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</si>
  <si>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</si>
  <si>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</si>
  <si>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</si>
  <si>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</si>
  <si>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</si>
  <si>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</si>
  <si>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</si>
  <si>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</si>
  <si>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</si>
  <si>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</si>
  <si>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</si>
  <si>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</si>
  <si>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</si>
  <si>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</si>
  <si>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</si>
  <si>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</si>
  <si>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</si>
  <si>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</si>
  <si>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</si>
  <si>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</si>
  <si>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</si>
  <si>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</si>
  <si>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</si>
  <si>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</si>
  <si>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</si>
  <si>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</si>
  <si>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</si>
  <si>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</si>
  <si>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</si>
  <si>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</si>
  <si>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</si>
  <si>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</si>
  <si>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</si>
  <si>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</si>
  <si>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</si>
  <si>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</si>
  <si>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</si>
  <si>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</si>
  <si>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</si>
  <si>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</si>
  <si>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</si>
  <si>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</si>
  <si>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</si>
  <si>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</si>
  <si>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</si>
  <si>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</si>
  <si>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</si>
  <si>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</si>
  <si>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</si>
  <si>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</si>
  <si>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</si>
  <si>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</si>
  <si>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</si>
  <si>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</si>
  <si>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</si>
  <si>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</si>
  <si>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</si>
  <si>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</si>
  <si>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</si>
  <si>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</si>
  <si>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</si>
  <si>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</si>
  <si>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</si>
  <si>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</si>
  <si>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</si>
  <si>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</si>
  <si>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</si>
  <si>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</si>
  <si>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</si>
  <si>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</si>
  <si>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</si>
  <si>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</si>
  <si>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</si>
  <si>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</si>
  <si>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</si>
  <si>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</si>
  <si>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</si>
  <si>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</si>
  <si>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</si>
  <si>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</si>
  <si>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</si>
  <si>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</si>
  <si>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</si>
  <si>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</si>
  <si>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</si>
  <si>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</si>
  <si>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</si>
  <si>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</si>
  <si>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</si>
  <si>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</si>
  <si>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</si>
  <si>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</si>
  <si>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</si>
  <si>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</si>
  <si>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</si>
  <si>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</si>
  <si>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</si>
  <si>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</si>
  <si>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</si>
  <si>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</si>
  <si>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</si>
  <si>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</si>
  <si>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</si>
  <si>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</si>
  <si>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</si>
  <si>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</si>
  <si>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</si>
  <si>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</si>
  <si>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</si>
  <si>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</si>
  <si>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</si>
  <si>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</si>
  <si>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</si>
  <si>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</si>
  <si>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</si>
  <si>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</si>
  <si>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</si>
  <si>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</si>
  <si>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</si>
  <si>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</si>
  <si>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</si>
  <si>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</si>
  <si>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</si>
  <si>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</si>
  <si>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</si>
  <si>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</si>
  <si>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</si>
  <si>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</si>
  <si>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</si>
  <si>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</si>
  <si>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</si>
  <si>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</si>
  <si>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</si>
  <si>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</si>
  <si>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</si>
  <si>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</si>
  <si>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</si>
  <si>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</si>
  <si>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</si>
  <si>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</si>
  <si>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</si>
  <si>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</si>
  <si>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</si>
  <si>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</si>
  <si>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</si>
  <si>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</si>
  <si>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</si>
  <si>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</si>
  <si>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</si>
  <si>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</si>
  <si>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</si>
  <si>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</si>
  <si>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</si>
  <si>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</si>
  <si>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</si>
  <si>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</si>
  <si>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</si>
  <si>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</si>
  <si>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</si>
  <si>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</si>
  <si>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</si>
  <si>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</si>
  <si>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</si>
  <si>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</si>
  <si>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</si>
  <si>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</si>
  <si>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</si>
  <si>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</si>
  <si>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</si>
  <si>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</si>
  <si>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</si>
  <si>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</si>
  <si>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</si>
  <si>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</si>
  <si>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</si>
  <si>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</si>
  <si>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</si>
  <si>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</si>
  <si>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</si>
  <si>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</si>
  <si>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</si>
  <si>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</si>
  <si>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</si>
  <si>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</si>
  <si>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</si>
  <si>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</si>
  <si>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</si>
  <si>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</si>
  <si>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</si>
  <si>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</si>
  <si>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</si>
  <si>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</si>
  <si>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</si>
  <si>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</si>
  <si>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</si>
  <si>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</si>
  <si>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</si>
  <si>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</si>
  <si>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</si>
  <si>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</si>
  <si>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</si>
  <si>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</si>
  <si>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</si>
  <si>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</si>
  <si>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</si>
  <si>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</si>
  <si>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</si>
  <si>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</si>
  <si>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</si>
  <si>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</si>
  <si>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</si>
  <si>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</si>
  <si>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</si>
  <si>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</si>
  <si>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</si>
  <si>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</si>
  <si>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</si>
  <si>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</si>
  <si>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</si>
  <si>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</si>
  <si>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</si>
  <si>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</si>
  <si>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</si>
  <si>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</si>
  <si>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</si>
  <si>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</si>
  <si>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</si>
  <si>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</si>
  <si>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</si>
  <si>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</si>
  <si>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</si>
  <si>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</si>
  <si>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</si>
  <si>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</si>
  <si>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</si>
  <si>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</si>
  <si>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</si>
  <si>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</si>
  <si>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</si>
  <si>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</si>
  <si>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</si>
  <si>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</si>
  <si>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</si>
  <si>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</si>
  <si>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</si>
  <si>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</si>
  <si>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</si>
  <si>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</si>
  <si>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</si>
  <si>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</si>
  <si>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</si>
  <si>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</si>
  <si>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</si>
  <si>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</si>
  <si>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</si>
  <si>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</si>
  <si>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</si>
  <si>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</si>
  <si>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</si>
  <si>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</si>
  <si>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</si>
  <si>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</si>
  <si>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</si>
  <si>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</si>
  <si>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</si>
  <si>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</si>
  <si>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</si>
  <si>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</si>
  <si>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</si>
  <si>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</si>
  <si>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</si>
  <si>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</si>
  <si>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</si>
  <si>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</si>
  <si>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</si>
  <si>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</si>
  <si>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</si>
  <si>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</si>
  <si>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</si>
  <si>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</si>
  <si>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</si>
  <si>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</si>
  <si>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</si>
  <si>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</si>
  <si>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</si>
  <si>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</si>
  <si>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</si>
  <si>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</si>
  <si>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</si>
  <si>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</si>
  <si>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</si>
  <si>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</si>
  <si>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</si>
  <si>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</si>
  <si>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</si>
  <si>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</si>
  <si>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</si>
  <si>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</si>
  <si>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</si>
  <si>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</si>
  <si>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</si>
  <si>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</si>
  <si>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</si>
  <si>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</si>
  <si>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</si>
  <si>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</si>
  <si>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</si>
  <si>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</si>
  <si>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</si>
  <si>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</si>
  <si>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</si>
  <si>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</si>
  <si>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</si>
  <si>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</si>
  <si>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</si>
  <si>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</si>
  <si>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</si>
  <si>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</si>
  <si>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</si>
  <si>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</si>
  <si>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</si>
  <si>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</si>
  <si>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</si>
  <si>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</si>
  <si>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</si>
  <si>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</si>
  <si>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</si>
  <si>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</si>
  <si>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</si>
  <si>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</si>
  <si>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</si>
  <si>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</si>
  <si>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</si>
  <si>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</si>
  <si>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</si>
  <si>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</si>
  <si>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</si>
  <si>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</si>
  <si>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</si>
  <si>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</si>
  <si>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</si>
  <si>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</si>
  <si>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</si>
  <si>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</si>
  <si>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</si>
  <si>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</si>
  <si>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</si>
  <si>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</si>
  <si>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</si>
  <si>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</si>
  <si>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</si>
  <si>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</si>
  <si>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</si>
  <si>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</si>
  <si>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</si>
  <si>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</si>
  <si>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</si>
  <si>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</si>
  <si>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</si>
  <si>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</si>
  <si>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</si>
  <si>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</si>
  <si>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</si>
  <si>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</si>
  <si>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</si>
  <si>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</si>
  <si>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</si>
  <si>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</si>
  <si>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</si>
  <si>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</si>
  <si>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</si>
  <si>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</si>
  <si>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</si>
  <si>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</si>
  <si>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</si>
  <si>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</si>
  <si>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</si>
  <si>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</si>
  <si>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</si>
  <si>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</si>
  <si>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</si>
  <si>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</si>
  <si>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</si>
  <si>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</si>
  <si>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</si>
  <si>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</si>
  <si>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</si>
  <si>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</si>
  <si>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</si>
  <si>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</si>
  <si>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</si>
  <si>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</si>
  <si>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</si>
  <si>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</si>
  <si>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</si>
  <si>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</si>
  <si>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</si>
  <si>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</si>
  <si>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</si>
  <si>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</si>
  <si>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</si>
  <si>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</si>
  <si>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</si>
  <si>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</si>
  <si>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</si>
  <si>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</si>
  <si>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</si>
  <si>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</si>
  <si>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</si>
  <si>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</si>
  <si>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</si>
  <si>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</si>
  <si>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</si>
  <si>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</si>
  <si>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</si>
  <si>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</si>
  <si>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</si>
  <si>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</si>
  <si>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</si>
  <si>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</si>
  <si>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</si>
  <si>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</si>
  <si>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</si>
  <si>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</si>
  <si>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</si>
  <si>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</si>
  <si>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</si>
  <si>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</si>
  <si>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</si>
  <si>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</si>
  <si>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</si>
  <si>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</si>
  <si>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</si>
  <si>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</si>
  <si>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</si>
  <si>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</si>
  <si>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</si>
  <si>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</si>
  <si>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</si>
  <si>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</si>
  <si>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</si>
  <si>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</si>
  <si>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</si>
  <si>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</si>
  <si>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</si>
  <si>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</si>
  <si>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</si>
  <si>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</si>
  <si>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</si>
  <si>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</si>
  <si>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</si>
  <si>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</si>
  <si>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</si>
  <si>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</si>
  <si>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</si>
  <si>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</si>
  <si>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</si>
  <si>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</si>
  <si>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</si>
  <si>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</si>
  <si>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</si>
  <si>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</si>
  <si>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</si>
  <si>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</si>
  <si>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</si>
  <si>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</si>
  <si>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</si>
  <si>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</si>
  <si>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</si>
  <si>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</si>
  <si>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</si>
  <si>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</si>
  <si>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</si>
  <si>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</si>
  <si>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</si>
  <si>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</si>
  <si>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</si>
  <si>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</si>
  <si>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</si>
  <si>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</si>
  <si>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</si>
  <si>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</si>
  <si>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</si>
  <si>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</si>
  <si>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</si>
  <si>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</si>
  <si>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</si>
  <si>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</si>
  <si>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</si>
  <si>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</si>
  <si>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</si>
  <si>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</si>
  <si>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</si>
  <si>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</si>
  <si>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</si>
  <si>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</si>
  <si>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</si>
  <si>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</si>
  <si>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</si>
  <si>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</si>
  <si>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</si>
  <si>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</si>
  <si>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</si>
  <si>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</si>
  <si>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</si>
  <si>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</si>
  <si>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</si>
  <si>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</si>
  <si>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</si>
  <si>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</si>
  <si>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</si>
  <si>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</si>
  <si>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</si>
  <si>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</si>
  <si>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</si>
  <si>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</si>
  <si>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</si>
  <si>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</si>
  <si>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</si>
  <si>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</si>
  <si>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</si>
  <si>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</si>
  <si>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</si>
  <si>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</si>
  <si>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</si>
  <si>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</si>
  <si>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</si>
  <si>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</si>
  <si>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</si>
  <si>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</si>
  <si>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</si>
  <si>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</si>
  <si>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</si>
  <si>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</si>
  <si>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</si>
  <si>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</si>
  <si>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</si>
  <si>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</si>
  <si>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</si>
  <si>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</si>
  <si>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</si>
  <si>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</si>
  <si>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</si>
  <si>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</si>
  <si>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</si>
  <si>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</si>
  <si>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</si>
  <si>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</si>
  <si>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</si>
  <si>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</si>
  <si>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</si>
  <si>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</si>
  <si>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</si>
  <si>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</si>
  <si>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</si>
  <si>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</si>
  <si>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</si>
  <si>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</si>
  <si>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</si>
  <si>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</si>
  <si>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</si>
  <si>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</si>
  <si>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</si>
  <si>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</si>
  <si>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</si>
  <si>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</si>
  <si>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</si>
  <si>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</si>
  <si>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</si>
  <si>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</si>
  <si>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</si>
  <si>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</si>
  <si>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</si>
  <si>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</si>
  <si>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</si>
  <si>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</si>
  <si>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</si>
  <si>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</si>
  <si>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</si>
  <si>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</si>
  <si>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</si>
  <si>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</si>
  <si>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</si>
  <si>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</si>
  <si>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</si>
  <si>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</si>
  <si>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</si>
  <si>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</si>
  <si>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</si>
  <si>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</si>
  <si>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</si>
  <si>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</si>
  <si>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</si>
  <si>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</si>
  <si>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</si>
  <si>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</si>
  <si>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</si>
  <si>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</si>
  <si>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</si>
  <si>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</si>
  <si>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</si>
  <si>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</si>
  <si>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</si>
  <si>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</si>
  <si>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</si>
  <si>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</si>
  <si>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</si>
  <si>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</si>
  <si>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</si>
  <si>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</si>
  <si>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</si>
  <si>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</si>
  <si>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</si>
  <si>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</si>
  <si>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</si>
  <si>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</si>
  <si>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</si>
  <si>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</si>
  <si>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</si>
  <si>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</si>
  <si>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</si>
  <si>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</si>
  <si>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</si>
  <si>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</si>
  <si>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</si>
  <si>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</si>
  <si>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</si>
  <si>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</si>
  <si>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</si>
  <si>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</si>
  <si>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</si>
  <si>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</si>
  <si>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</si>
  <si>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</si>
  <si>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</si>
  <si>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</si>
  <si>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</si>
  <si>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</si>
  <si>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</si>
  <si>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</si>
  <si>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</si>
  <si>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</si>
  <si>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</si>
  <si>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</si>
  <si>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</si>
  <si>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</si>
  <si>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</si>
  <si>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</si>
  <si>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</si>
  <si>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</si>
  <si>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</si>
  <si>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</si>
  <si>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</si>
  <si>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</si>
  <si>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</si>
  <si>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</si>
  <si>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</si>
  <si>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</si>
  <si>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</si>
  <si>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</si>
  <si>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</si>
  <si>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</si>
  <si>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</si>
  <si>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</si>
  <si>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</si>
  <si>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</si>
  <si>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</si>
  <si>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</si>
  <si>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</si>
  <si>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</si>
  <si>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</si>
  <si>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</si>
  <si>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</si>
  <si>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</si>
  <si>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</si>
  <si>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</si>
  <si>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</si>
  <si>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</si>
  <si>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</si>
  <si>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</si>
  <si>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</si>
  <si>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</si>
  <si>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</si>
  <si>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</si>
  <si>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</si>
  <si>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</si>
  <si>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</si>
  <si>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</si>
  <si>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</si>
  <si>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</si>
  <si>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</si>
  <si>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</si>
  <si>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</si>
  <si>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</si>
  <si>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</si>
  <si>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</si>
  <si>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</si>
  <si>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</si>
  <si>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</si>
  <si>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</si>
  <si>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</si>
  <si>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</si>
  <si>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</si>
  <si>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</si>
  <si>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</si>
  <si>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</si>
  <si>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</si>
  <si>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</si>
  <si>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</si>
  <si>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</si>
  <si>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</si>
  <si>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</si>
  <si>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</si>
  <si>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</si>
  <si>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</si>
  <si>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</si>
  <si>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</si>
  <si>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</si>
  <si>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</si>
  <si>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</si>
  <si>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</si>
  <si>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</si>
  <si>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</si>
  <si>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</si>
  <si>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</si>
  <si>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</si>
  <si>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</si>
  <si>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</si>
  <si>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</si>
  <si>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</si>
  <si>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</si>
  <si>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</si>
  <si>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</si>
  <si>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</si>
  <si>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</si>
  <si>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</si>
  <si>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</si>
  <si>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</si>
  <si>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</si>
  <si>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</si>
  <si>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</si>
  <si>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</si>
  <si>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</si>
  <si>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</si>
  <si>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</si>
  <si>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</si>
  <si>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</si>
  <si>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</si>
  <si>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</si>
  <si>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</si>
  <si>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</si>
  <si>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</si>
  <si>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</si>
  <si>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</si>
  <si>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</si>
  <si>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</si>
  <si>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</si>
  <si>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</si>
  <si>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</si>
  <si>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</si>
  <si>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</si>
  <si>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</si>
  <si>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</si>
  <si>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</si>
  <si>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</si>
  <si>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</si>
  <si>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</si>
  <si>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</si>
  <si>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</si>
  <si>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</si>
  <si>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</si>
  <si>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</si>
  <si>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</si>
  <si>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</si>
  <si>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</si>
  <si>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</si>
  <si>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</si>
  <si>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</si>
  <si>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</si>
  <si>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</si>
  <si>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</si>
  <si>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</si>
  <si>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</si>
  <si>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</si>
  <si>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</si>
  <si>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</si>
  <si>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</si>
  <si>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</si>
  <si>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</si>
  <si>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</si>
  <si>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</si>
  <si>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</si>
  <si>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</si>
  <si>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</si>
  <si>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</si>
  <si>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</si>
  <si>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</si>
  <si>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</si>
  <si>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</si>
  <si>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</si>
  <si>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</si>
  <si>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</si>
  <si>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</si>
  <si>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</si>
  <si>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</si>
  <si>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</si>
  <si>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</si>
  <si>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</si>
  <si>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</si>
  <si>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</si>
  <si>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</si>
  <si>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</si>
  <si>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</si>
  <si>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</si>
  <si>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</si>
  <si>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</si>
  <si>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</si>
  <si>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</si>
  <si>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</si>
  <si>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</si>
  <si>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</si>
  <si>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</si>
  <si>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</si>
  <si>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</si>
  <si>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</si>
  <si>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</si>
  <si>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</si>
  <si>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</si>
  <si>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</si>
  <si>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</si>
  <si>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</si>
  <si>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</si>
  <si>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</si>
  <si>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</si>
  <si>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</si>
  <si>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</si>
  <si>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</si>
  <si>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</si>
  <si>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</si>
  <si>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</si>
  <si>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</si>
  <si>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</si>
  <si>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</si>
  <si>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</si>
  <si>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</si>
  <si>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</si>
  <si>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</si>
  <si>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</si>
  <si>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</si>
  <si>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</si>
  <si>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</si>
  <si>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</si>
  <si>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</si>
  <si>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</si>
  <si>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</si>
  <si>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</si>
  <si>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</si>
  <si>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</si>
  <si>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</si>
  <si>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</si>
  <si>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</si>
  <si>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</si>
  <si>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</si>
  <si>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</si>
  <si>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</si>
  <si>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</si>
  <si>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</si>
  <si>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</si>
  <si>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</si>
  <si>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</si>
  <si>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</si>
  <si>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</si>
  <si>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</si>
  <si>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</si>
  <si>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</si>
  <si>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</si>
  <si>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</si>
  <si>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</si>
  <si>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</si>
  <si>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</si>
  <si>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</si>
  <si>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</si>
  <si>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</si>
  <si>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</si>
  <si>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</si>
  <si>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</si>
  <si>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</si>
  <si>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</si>
  <si>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</si>
  <si>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</si>
  <si>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</si>
  <si>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</si>
  <si>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</si>
  <si>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</si>
  <si>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</si>
  <si>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</si>
  <si>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</si>
  <si>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</si>
  <si>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</si>
  <si>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</si>
  <si>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</si>
  <si>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</si>
  <si>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</si>
  <si>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</si>
  <si>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</si>
  <si>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</si>
  <si>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</si>
  <si>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</si>
  <si>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</si>
  <si>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</si>
  <si>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</si>
  <si>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</si>
  <si>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</si>
  <si>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</si>
  <si>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</si>
  <si>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</si>
  <si>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</si>
  <si>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</si>
  <si>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</si>
  <si>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</si>
  <si>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</si>
  <si>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</si>
  <si>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</si>
  <si>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</si>
  <si>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</si>
  <si>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</si>
  <si>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</si>
  <si>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</si>
  <si>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</si>
  <si>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</si>
  <si>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</si>
  <si>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</si>
  <si>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</si>
  <si>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</si>
  <si>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</si>
  <si>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</si>
  <si>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</si>
  <si>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</si>
  <si>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</si>
  <si>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</si>
  <si>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</si>
  <si>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</si>
  <si>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</si>
  <si>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</si>
  <si>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</si>
  <si>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</si>
  <si>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</si>
  <si>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</si>
  <si>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</si>
  <si>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</si>
  <si>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</si>
  <si>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</si>
  <si>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</si>
  <si>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</si>
  <si>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</si>
  <si>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</si>
  <si>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</si>
  <si>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</si>
  <si>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</si>
  <si>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</si>
  <si>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</si>
  <si>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</si>
  <si>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</si>
  <si>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</si>
  <si>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</si>
  <si>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</si>
  <si>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</si>
  <si>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</si>
  <si>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</si>
  <si>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</si>
  <si>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</si>
  <si>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</si>
  <si>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</si>
  <si>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</si>
  <si>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</si>
  <si>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</si>
  <si>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</si>
  <si>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</si>
  <si>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</si>
  <si>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</si>
  <si>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</si>
  <si>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</si>
  <si>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</si>
  <si>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</si>
  <si>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</si>
  <si>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</si>
  <si>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</si>
  <si>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</si>
  <si>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</si>
  <si>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</si>
  <si>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</si>
  <si>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</si>
  <si>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</si>
  <si>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</si>
  <si>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</si>
  <si>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</si>
  <si>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</si>
  <si>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</si>
  <si>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</si>
  <si>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</si>
  <si>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</si>
  <si>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</si>
  <si>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</si>
  <si>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</si>
  <si>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</si>
  <si>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</si>
  <si>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</si>
  <si>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</si>
  <si>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</si>
  <si>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</si>
  <si>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</si>
  <si>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</si>
  <si>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</si>
  <si>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</si>
  <si>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</si>
  <si>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</si>
  <si>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</si>
  <si>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</si>
  <si>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</si>
  <si>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</si>
  <si>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</si>
  <si>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</si>
  <si>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</si>
  <si>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</si>
  <si>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</si>
  <si>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</si>
  <si>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</si>
  <si>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</si>
  <si>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</si>
  <si>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</si>
  <si>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</si>
  <si>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</si>
  <si>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</si>
  <si>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</si>
  <si>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</si>
  <si>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</si>
  <si>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</si>
  <si>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</si>
  <si>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</si>
  <si>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</si>
  <si>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</si>
  <si>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</si>
  <si>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</si>
  <si>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</si>
  <si>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</si>
  <si>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</si>
  <si>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</si>
  <si>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</si>
  <si>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</si>
  <si>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</si>
  <si>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</si>
  <si>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</si>
  <si>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</si>
  <si>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</si>
  <si>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</si>
  <si>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</si>
  <si>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</si>
  <si>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</si>
  <si>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</si>
  <si>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</si>
  <si>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</si>
  <si>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</si>
  <si>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</si>
  <si>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</si>
  <si>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</si>
  <si>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</si>
  <si>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</si>
  <si>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</si>
  <si>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</si>
  <si>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</si>
  <si>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</si>
  <si>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</si>
  <si>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</si>
  <si>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</si>
  <si>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</si>
  <si>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</si>
  <si>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</si>
  <si>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</si>
  <si>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</si>
  <si>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</si>
  <si>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</si>
  <si>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</si>
  <si>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</si>
  <si>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</si>
  <si>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</si>
  <si>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</si>
  <si>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</si>
  <si>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</si>
  <si>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</si>
  <si>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</si>
  <si>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</si>
  <si>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</si>
  <si>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</si>
  <si>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</si>
  <si>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</si>
  <si>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</si>
  <si>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</si>
  <si>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</si>
  <si>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</si>
  <si>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</si>
  <si>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</si>
  <si>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</si>
  <si>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</si>
  <si>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</si>
  <si>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</si>
  <si>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</si>
  <si>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</si>
  <si>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</si>
  <si>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</si>
  <si>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</si>
  <si>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</si>
  <si>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</si>
  <si>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</si>
  <si>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</si>
  <si>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</si>
  <si>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</si>
  <si>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</si>
  <si>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</si>
  <si>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</si>
  <si>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</si>
  <si>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</si>
  <si>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</si>
  <si>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</si>
  <si>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</si>
  <si>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</si>
  <si>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</si>
  <si>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</si>
  <si>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</si>
  <si>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</si>
  <si>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</si>
  <si>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</si>
  <si>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</si>
  <si>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</si>
  <si>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</si>
  <si>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</si>
  <si>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</si>
  <si>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</si>
  <si>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</si>
  <si>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</si>
  <si>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</si>
  <si>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</si>
  <si>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</si>
  <si>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</si>
  <si>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</si>
  <si>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</si>
  <si>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</si>
  <si>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</si>
  <si>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</si>
  <si>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</si>
  <si>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</si>
  <si>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</si>
  <si>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</si>
  <si>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</si>
  <si>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</si>
  <si>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</si>
  <si>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</si>
  <si>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</si>
  <si>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</si>
  <si>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</si>
  <si>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</si>
  <si>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</si>
  <si>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</si>
  <si>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</si>
  <si>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</si>
  <si>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</si>
  <si>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</si>
  <si>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</si>
  <si>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</si>
  <si>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</si>
  <si>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</si>
  <si>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</si>
  <si>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</si>
  <si>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</si>
  <si>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</si>
  <si>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</si>
  <si>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</si>
  <si>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</si>
  <si>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</si>
  <si>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</si>
  <si>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</si>
  <si>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</si>
  <si>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</si>
  <si>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</si>
  <si>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</si>
  <si>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</si>
  <si>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</si>
  <si>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</si>
  <si>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</si>
  <si>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</si>
  <si>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</si>
  <si>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</si>
  <si>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</si>
  <si>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</si>
  <si>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</si>
  <si>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</si>
  <si>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</si>
  <si>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</si>
  <si>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</si>
  <si>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</si>
  <si>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</si>
  <si>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</si>
  <si>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</si>
  <si>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</si>
  <si>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</si>
  <si>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</si>
  <si>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</si>
  <si>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</si>
  <si>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</si>
  <si>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</si>
  <si>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</si>
  <si>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</si>
  <si>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</si>
  <si>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</si>
  <si>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</si>
  <si>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</si>
  <si>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</si>
  <si>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</si>
  <si>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</si>
  <si>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</si>
  <si>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</si>
  <si>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</si>
  <si>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</si>
  <si>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</si>
  <si>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</si>
  <si>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</si>
  <si>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</si>
  <si>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</si>
  <si>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</si>
  <si>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</si>
  <si>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</si>
  <si>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</si>
  <si>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</si>
  <si>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</si>
  <si>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</si>
  <si>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</si>
  <si>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</si>
  <si>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</si>
  <si>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</si>
  <si>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</si>
  <si>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</si>
  <si>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</si>
  <si>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</si>
  <si>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</si>
  <si>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</si>
  <si>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</si>
  <si>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</si>
  <si>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</si>
  <si>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</si>
  <si>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</si>
  <si>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</si>
  <si>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</si>
  <si>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</si>
  <si>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</si>
  <si>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</si>
  <si>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</si>
  <si>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</si>
  <si>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</si>
  <si>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</si>
  <si>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</si>
  <si>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</si>
  <si>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</si>
  <si>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</si>
  <si>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</si>
  <si>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</si>
  <si>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</si>
  <si>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</si>
  <si>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</si>
  <si>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</si>
  <si>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</si>
  <si>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</si>
  <si>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</si>
  <si>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</si>
  <si>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</si>
  <si>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</si>
  <si>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</si>
  <si>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</si>
  <si>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</si>
  <si>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</si>
  <si>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</si>
  <si>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</si>
  <si>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</si>
  <si>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</si>
  <si>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</si>
  <si>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</si>
  <si>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</si>
  <si>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</si>
  <si>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</si>
  <si>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</si>
  <si>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</si>
  <si>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</si>
  <si>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</si>
  <si>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</si>
  <si>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</si>
  <si>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</si>
  <si>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</si>
  <si>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</si>
  <si>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</si>
  <si>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</si>
  <si>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</si>
  <si>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</si>
  <si>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</si>
  <si>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</si>
  <si>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</si>
  <si>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</si>
  <si>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</si>
  <si>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</si>
  <si>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</si>
  <si>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</si>
  <si>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</si>
  <si>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</si>
  <si>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</si>
  <si>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</si>
  <si>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</si>
  <si>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</si>
  <si>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</si>
  <si>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</si>
  <si>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</si>
  <si>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</si>
  <si>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</si>
  <si>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</si>
  <si>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</si>
  <si>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</si>
  <si>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</si>
  <si>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</si>
  <si>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</si>
  <si>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</si>
  <si>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</si>
  <si>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</si>
  <si>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</si>
  <si>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</si>
  <si>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</si>
  <si>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</si>
  <si>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</si>
  <si>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</si>
  <si>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</si>
  <si>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</si>
  <si>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</si>
  <si>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</si>
  <si>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</si>
  <si>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</si>
  <si>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</si>
  <si>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</si>
  <si>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</si>
  <si>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</si>
  <si>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</si>
  <si>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</si>
  <si>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</si>
  <si>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</si>
  <si>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</si>
  <si>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</si>
  <si>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</si>
  <si>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</si>
  <si>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</si>
  <si>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</si>
  <si>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</si>
  <si>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</si>
  <si>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</si>
  <si>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</si>
  <si>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</si>
  <si>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</si>
  <si>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</si>
  <si>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</si>
  <si>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</si>
  <si>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</si>
  <si>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</si>
  <si>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</si>
  <si>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</si>
  <si>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</si>
  <si>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</si>
  <si>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</si>
  <si>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</si>
  <si>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</si>
  <si>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</si>
  <si>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</si>
  <si>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</si>
  <si>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</si>
  <si>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</si>
  <si>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</si>
  <si>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</si>
  <si>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</si>
  <si>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</si>
  <si>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</si>
  <si>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</si>
  <si>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</si>
  <si>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</si>
  <si>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</si>
  <si>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</si>
  <si>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</si>
  <si>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</si>
  <si>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</si>
  <si>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</si>
  <si>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</si>
  <si>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</si>
  <si>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</si>
  <si>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</si>
  <si>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</si>
  <si>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</si>
  <si>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</si>
  <si>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</si>
  <si>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</si>
  <si>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</si>
  <si>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</si>
  <si>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</si>
  <si>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</si>
  <si>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</si>
  <si>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</si>
  <si>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</si>
  <si>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</si>
  <si>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</si>
  <si>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</si>
  <si>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</si>
  <si>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</si>
  <si>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</si>
  <si>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</si>
  <si>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</si>
  <si>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</si>
  <si>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</si>
  <si>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</si>
  <si>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</si>
  <si>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</si>
  <si>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</si>
  <si>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</si>
  <si>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</si>
  <si>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</si>
  <si>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</si>
  <si>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</si>
  <si>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</si>
  <si>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</si>
  <si>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</si>
  <si>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</si>
  <si>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</si>
  <si>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</si>
  <si>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</si>
  <si>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</si>
  <si>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</si>
  <si>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</si>
  <si>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</si>
  <si>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</si>
  <si>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</si>
  <si>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</si>
  <si>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</si>
  <si>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</si>
  <si>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</si>
  <si>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</si>
  <si>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</si>
  <si>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</si>
  <si>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</si>
  <si>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</si>
  <si>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</si>
  <si>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</si>
  <si>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</si>
  <si>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</si>
  <si>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</si>
  <si>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</si>
  <si>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</si>
  <si>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</si>
  <si>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</si>
  <si>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</si>
  <si>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</si>
  <si>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</si>
  <si>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</si>
  <si>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</si>
  <si>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</si>
  <si>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</si>
  <si>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</si>
  <si>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</si>
  <si>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</si>
  <si>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</si>
  <si>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</si>
  <si>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</si>
  <si>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</si>
  <si>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</si>
  <si>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</si>
  <si>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</si>
  <si>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</si>
  <si>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</si>
  <si>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</si>
  <si>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</si>
  <si>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</si>
  <si>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</si>
  <si>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</si>
  <si>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</si>
  <si>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</si>
  <si>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</si>
  <si>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</si>
  <si>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</si>
  <si>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</si>
  <si>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</si>
  <si>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</si>
  <si>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</si>
  <si>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</si>
  <si>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</si>
  <si>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</si>
  <si>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</si>
  <si>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</si>
  <si>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</si>
  <si>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</si>
  <si>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</si>
  <si>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</si>
  <si>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</si>
  <si>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</si>
  <si>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</si>
  <si>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</si>
  <si>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</si>
  <si>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</si>
  <si>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</si>
  <si>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</si>
  <si>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</si>
  <si>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</si>
  <si>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</si>
  <si>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</si>
  <si>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</si>
  <si>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</si>
  <si>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</si>
  <si>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</si>
  <si>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</si>
  <si>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</si>
  <si>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</si>
  <si>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</si>
  <si>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</si>
  <si>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</si>
  <si>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</si>
  <si>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</si>
  <si>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</si>
  <si>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</si>
  <si>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</si>
  <si>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</si>
  <si>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</si>
  <si>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</si>
  <si>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</si>
  <si>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</si>
  <si>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</si>
  <si>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</si>
  <si>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</si>
  <si>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</si>
  <si>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</si>
  <si>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</si>
  <si>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</si>
  <si>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</si>
  <si>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</si>
  <si>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</si>
  <si>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</si>
  <si>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</si>
  <si>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</si>
  <si>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</si>
  <si>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</si>
  <si>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</si>
  <si>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</si>
  <si>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</si>
  <si>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</si>
  <si>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</si>
  <si>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</si>
  <si>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</si>
  <si>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</si>
  <si>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</si>
  <si>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</si>
  <si>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</si>
  <si>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</si>
  <si>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</si>
  <si>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</si>
  <si>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</si>
  <si>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</si>
  <si>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</si>
  <si>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</si>
  <si>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</si>
  <si>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</si>
  <si>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</si>
  <si>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</si>
  <si>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</si>
  <si>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</si>
  <si>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</si>
  <si>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</si>
  <si>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</si>
  <si>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</si>
  <si>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</si>
  <si>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</si>
  <si>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</si>
  <si>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</si>
  <si>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</si>
  <si>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</si>
  <si>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</si>
  <si>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</si>
  <si>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</si>
  <si>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</si>
  <si>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</si>
  <si>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</si>
  <si>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</si>
  <si>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</si>
  <si>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</si>
  <si>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</si>
  <si>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</si>
  <si>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</si>
  <si>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</si>
  <si>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</si>
  <si>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</si>
  <si>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</si>
  <si>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</si>
  <si>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</si>
  <si>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</si>
  <si>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</si>
  <si>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</si>
  <si>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</si>
  <si>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</si>
  <si>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</si>
  <si>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</si>
  <si>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</si>
  <si>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</si>
  <si>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</si>
  <si>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</si>
  <si>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</si>
  <si>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</si>
  <si>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</si>
  <si>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</si>
  <si>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</si>
  <si>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</si>
  <si>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</si>
  <si>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</si>
  <si>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</si>
  <si>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</si>
  <si>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</si>
  <si>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</si>
  <si>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</si>
  <si>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</si>
  <si>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</si>
  <si>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</si>
  <si>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</si>
  <si>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</si>
  <si>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</si>
  <si>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</si>
  <si>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</si>
  <si>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</si>
  <si>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</si>
  <si>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</si>
  <si>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</si>
  <si>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</si>
  <si>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</si>
  <si>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</si>
  <si>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</si>
  <si>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</si>
  <si>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</si>
  <si>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</si>
  <si>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</si>
  <si>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</si>
  <si>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</si>
  <si>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</si>
  <si>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</si>
  <si>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</si>
  <si>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</si>
  <si>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</si>
  <si>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</si>
  <si>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</si>
  <si>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</si>
  <si>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</si>
  <si>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</si>
  <si>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</si>
  <si>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</si>
  <si>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</si>
  <si>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</si>
  <si>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</si>
  <si>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</si>
  <si>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</si>
  <si>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</si>
  <si>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</si>
  <si>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</si>
  <si>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</si>
  <si>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</si>
  <si>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</si>
  <si>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</si>
  <si>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</si>
  <si>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</si>
  <si>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</si>
  <si>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</si>
  <si>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</si>
  <si>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</si>
  <si>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</si>
  <si>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</si>
  <si>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</si>
  <si>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</si>
  <si>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</si>
  <si>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</si>
  <si>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</si>
  <si>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</si>
  <si>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</si>
  <si>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</si>
  <si>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</si>
  <si>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</si>
  <si>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</si>
  <si>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</si>
  <si>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</si>
  <si>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</si>
  <si>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</si>
  <si>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</si>
  <si>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</si>
  <si>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</si>
  <si>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</si>
  <si>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</si>
  <si>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</si>
  <si>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</si>
  <si>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</si>
  <si>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</si>
  <si>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</si>
  <si>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</si>
  <si>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</si>
  <si>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</si>
  <si>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</si>
  <si>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</si>
  <si>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</si>
  <si>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</si>
  <si>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</si>
  <si>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</si>
  <si>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</si>
  <si>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</si>
  <si>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</si>
  <si>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</si>
  <si>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</si>
  <si>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</si>
  <si>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</si>
  <si>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</si>
  <si>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</si>
  <si>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</si>
  <si>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</si>
  <si>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</si>
  <si>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</si>
  <si>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</si>
  <si>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</si>
  <si>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</si>
  <si>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</si>
  <si>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</si>
  <si>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</si>
  <si>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</si>
  <si>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</si>
  <si>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</si>
  <si>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</si>
  <si>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</si>
  <si>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</si>
  <si>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</si>
  <si>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</si>
  <si>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</si>
  <si>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</si>
  <si>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</si>
  <si>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</si>
  <si>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</si>
  <si>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</si>
  <si>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</si>
  <si>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</si>
  <si>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</si>
  <si>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</si>
  <si>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</si>
  <si>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</si>
  <si>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</si>
  <si>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</si>
  <si>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</si>
  <si>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</si>
  <si>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</si>
  <si>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</si>
  <si>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</si>
  <si>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</si>
  <si>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</si>
  <si>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</si>
  <si>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</si>
  <si>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</si>
  <si>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</si>
  <si>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</si>
  <si>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</si>
  <si>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</si>
  <si>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</si>
  <si>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</si>
  <si>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</si>
  <si>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</si>
  <si>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</si>
  <si>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</si>
  <si>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</si>
  <si>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</si>
  <si>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</si>
  <si>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</si>
  <si>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</si>
  <si>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</si>
  <si>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</si>
  <si>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</si>
  <si>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</si>
  <si>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</si>
  <si>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</si>
  <si>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</si>
  <si>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</si>
  <si>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</si>
  <si>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</si>
  <si>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</si>
  <si>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</si>
  <si>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</si>
  <si>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</si>
  <si>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</si>
  <si>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</si>
  <si>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</si>
  <si>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</si>
  <si>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</si>
  <si>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</si>
  <si>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</si>
  <si>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</si>
  <si>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</si>
  <si>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</si>
  <si>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</si>
  <si>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</si>
  <si>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</si>
  <si>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</si>
  <si>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</si>
  <si>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</si>
  <si>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</si>
  <si>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</si>
  <si>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</si>
  <si>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</si>
  <si>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</si>
  <si>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</si>
  <si>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</si>
  <si>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</si>
  <si>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</si>
  <si>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</si>
  <si>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</si>
  <si>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</si>
  <si>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</si>
  <si>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</si>
  <si>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</si>
  <si>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</si>
  <si>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</si>
  <si>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</si>
  <si>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</si>
  <si>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</si>
  <si>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</si>
  <si>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</si>
  <si>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</si>
  <si>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</si>
  <si>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</si>
  <si>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</si>
  <si>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</si>
  <si>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</si>
  <si>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</si>
  <si>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</si>
  <si>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</si>
  <si>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</si>
  <si>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</si>
  <si>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</si>
  <si>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</si>
  <si>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</si>
  <si>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</si>
  <si>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</si>
  <si>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</si>
  <si>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</si>
  <si>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</si>
  <si>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</si>
  <si>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</si>
  <si>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</si>
  <si>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</si>
  <si>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</si>
  <si>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</si>
  <si>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</si>
  <si>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</si>
  <si>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</si>
  <si>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</si>
  <si>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</si>
  <si>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</si>
  <si>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</si>
  <si>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</si>
  <si>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</si>
  <si>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</si>
  <si>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</si>
  <si>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</si>
  <si>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</si>
  <si>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</si>
  <si>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</si>
  <si>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</si>
  <si>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</si>
  <si>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</si>
  <si>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</si>
  <si>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</si>
  <si>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</si>
  <si>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</si>
  <si>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</si>
  <si>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</si>
  <si>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</si>
  <si>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</si>
  <si>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</si>
  <si>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</si>
  <si>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</si>
  <si>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</si>
  <si>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</si>
  <si>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</si>
  <si>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</si>
  <si>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</si>
  <si>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</si>
  <si>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</si>
  <si>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</si>
  <si>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</si>
  <si>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</si>
  <si>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</si>
  <si>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</si>
  <si>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</si>
  <si>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</si>
  <si>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</si>
  <si>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</si>
  <si>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</si>
  <si>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</si>
  <si>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</si>
  <si>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</si>
  <si>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</si>
  <si>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</si>
  <si>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</si>
  <si>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</si>
  <si>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</si>
  <si>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</si>
  <si>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</si>
  <si>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</si>
  <si>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</si>
  <si>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</si>
  <si>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</si>
  <si>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</si>
  <si>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</si>
  <si>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</si>
  <si>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</si>
  <si>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</si>
  <si>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</si>
  <si>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</si>
  <si>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</si>
  <si>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</si>
  <si>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</si>
  <si>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</si>
  <si>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</si>
  <si>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</si>
  <si>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</si>
  <si>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</si>
  <si>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</si>
  <si>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</si>
  <si>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</si>
  <si>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</si>
  <si>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</si>
  <si>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</si>
  <si>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</si>
  <si>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</si>
  <si>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</si>
  <si>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</si>
  <si>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</si>
  <si>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</si>
  <si>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</si>
  <si>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</si>
  <si>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</si>
  <si>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</si>
  <si>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</si>
  <si>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</si>
  <si>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</si>
  <si>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</si>
  <si>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</si>
  <si>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</si>
  <si>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</si>
  <si>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</si>
  <si>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</si>
  <si>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</si>
  <si>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</si>
  <si>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</si>
  <si>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</si>
  <si>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</si>
  <si>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</si>
  <si>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</si>
  <si>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</si>
  <si>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</si>
  <si>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</si>
  <si>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</si>
  <si>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</si>
  <si>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</si>
  <si>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</si>
  <si>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</si>
  <si>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</si>
  <si>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</si>
  <si>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</si>
  <si>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</si>
  <si>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</si>
  <si>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</si>
  <si>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</si>
  <si>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</si>
  <si>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</si>
  <si>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</si>
  <si>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</si>
  <si>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</si>
  <si>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</si>
  <si>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</si>
  <si>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</si>
  <si>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</si>
  <si>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</si>
  <si>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</si>
  <si>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</si>
  <si>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</si>
  <si>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</si>
  <si>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</si>
  <si>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</si>
  <si>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</si>
  <si>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</si>
  <si>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</si>
  <si>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</si>
  <si>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</si>
  <si>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</si>
  <si>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</si>
  <si>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</si>
  <si>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</si>
  <si>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</si>
  <si>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</si>
  <si>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</si>
  <si>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</si>
  <si>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</si>
  <si>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</si>
  <si>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</si>
  <si>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</si>
  <si>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</si>
  <si>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</si>
  <si>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</si>
  <si>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</si>
  <si>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</si>
  <si>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</si>
  <si>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</si>
  <si>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</si>
  <si>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</si>
  <si>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</si>
  <si>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</si>
  <si>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</si>
  <si>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</si>
  <si>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</si>
  <si>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</si>
  <si>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</si>
  <si>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</si>
  <si>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</si>
  <si>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</si>
  <si>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</si>
  <si>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</si>
  <si>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</si>
  <si>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</si>
  <si>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</si>
  <si>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</si>
  <si>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</si>
  <si>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</si>
  <si>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</si>
  <si>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</si>
  <si>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</si>
  <si>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</si>
  <si>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</si>
  <si>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</si>
  <si>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</si>
  <si>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</si>
  <si>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</si>
  <si>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</si>
  <si>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</si>
  <si>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</si>
  <si>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</si>
  <si>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</si>
  <si>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</si>
  <si>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</si>
  <si>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</si>
  <si>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</si>
  <si>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</si>
  <si>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</si>
  <si>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</si>
  <si>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</si>
  <si>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</si>
  <si>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</si>
  <si>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</si>
  <si>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</si>
  <si>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</si>
  <si>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</si>
  <si>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</si>
  <si>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</si>
  <si>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</si>
  <si>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</si>
  <si>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</si>
  <si>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</si>
  <si>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</si>
  <si>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</si>
  <si>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</si>
  <si>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</si>
  <si>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</si>
  <si>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</si>
  <si>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</si>
  <si>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</si>
  <si>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</si>
  <si>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</si>
  <si>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</si>
  <si>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</si>
  <si>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</si>
  <si>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</si>
  <si>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</si>
  <si>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</si>
  <si>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</si>
  <si>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</si>
  <si>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</si>
  <si>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</si>
  <si>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</si>
  <si>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</si>
  <si>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</si>
  <si>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</si>
  <si>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</si>
  <si>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</si>
  <si>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</si>
  <si>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</si>
  <si>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</si>
  <si>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</si>
  <si>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</si>
  <si>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</si>
  <si>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</si>
  <si>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</si>
  <si>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</si>
  <si>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</si>
  <si>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</si>
  <si>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</si>
  <si>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</si>
  <si>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</si>
  <si>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</si>
  <si>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</si>
  <si>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</si>
  <si>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</si>
  <si>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</si>
  <si>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</si>
  <si>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</si>
  <si>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</si>
  <si>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</si>
  <si>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</si>
  <si>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</si>
  <si>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</si>
  <si>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</si>
  <si>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</si>
  <si>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</si>
  <si>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</si>
  <si>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</si>
  <si>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</si>
  <si>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</si>
  <si>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</si>
  <si>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</si>
  <si>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</si>
  <si>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</si>
  <si>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</si>
  <si>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</si>
  <si>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</si>
  <si>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</si>
  <si>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</si>
  <si>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</si>
  <si>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</si>
  <si>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</si>
  <si>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</si>
  <si>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</si>
  <si>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</si>
  <si>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</si>
  <si>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</si>
  <si>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</si>
  <si>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</si>
  <si>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</si>
  <si>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</si>
  <si>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</si>
  <si>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</si>
  <si>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</si>
  <si>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</si>
  <si>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</si>
  <si>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</si>
  <si>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</si>
  <si>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</si>
  <si>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</si>
  <si>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</si>
  <si>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</si>
  <si>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</si>
  <si>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</si>
  <si>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</si>
  <si>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</si>
  <si>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</si>
  <si>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</si>
  <si>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</si>
  <si>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</si>
  <si>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</si>
  <si>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</si>
  <si>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</si>
  <si>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</si>
  <si>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</si>
  <si>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</si>
  <si>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</si>
  <si>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</si>
  <si>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</si>
  <si>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</si>
  <si>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</si>
  <si>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</si>
  <si>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</si>
  <si>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</si>
  <si>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</si>
  <si>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</si>
  <si>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</si>
  <si>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</si>
  <si>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</si>
  <si>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</si>
  <si>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</si>
  <si>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</si>
  <si>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</si>
  <si>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</si>
  <si>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</si>
  <si>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</si>
  <si>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</si>
  <si>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</si>
  <si>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</si>
  <si>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</si>
  <si>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</si>
  <si>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</si>
  <si>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</si>
  <si>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</si>
  <si>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</si>
  <si>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</si>
  <si>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</si>
  <si>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</si>
  <si>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</si>
  <si>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</si>
  <si>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</si>
  <si>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</si>
  <si>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</si>
  <si>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</si>
  <si>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</si>
  <si>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</si>
  <si>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</si>
  <si>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</si>
  <si>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</si>
  <si>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</si>
  <si>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</si>
  <si>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</si>
  <si>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</si>
  <si>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</si>
  <si>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</si>
  <si>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</si>
  <si>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</si>
  <si>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</si>
  <si>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</si>
  <si>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</si>
  <si>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</si>
  <si>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</si>
  <si>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</si>
  <si>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</si>
  <si>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</si>
  <si>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</si>
  <si>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</si>
  <si>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</si>
  <si>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</si>
  <si>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</si>
  <si>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</si>
  <si>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</si>
  <si>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</si>
  <si>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</si>
  <si>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</si>
  <si>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</si>
  <si>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</si>
  <si>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</si>
  <si>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</si>
  <si>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</si>
  <si>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</si>
  <si>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</si>
  <si>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</si>
  <si>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</si>
  <si>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</si>
  <si>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</si>
  <si>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</si>
  <si>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</si>
  <si>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</si>
  <si>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</si>
  <si>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</si>
  <si>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</si>
  <si>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</si>
  <si>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</si>
  <si>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</si>
  <si>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</si>
  <si>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</si>
  <si>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</si>
  <si>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</si>
  <si>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</si>
  <si>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</si>
  <si>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</si>
  <si>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</si>
  <si>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</si>
  <si>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</si>
  <si>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</si>
  <si>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</si>
  <si>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</si>
  <si>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</si>
  <si>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</si>
  <si>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</si>
  <si>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</si>
  <si>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</si>
  <si>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</si>
  <si>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</si>
  <si>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</si>
  <si>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</si>
  <si>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</si>
  <si>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</si>
  <si>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</si>
  <si>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</si>
  <si>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</si>
  <si>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</si>
  <si>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</si>
  <si>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</si>
  <si>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</si>
  <si>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</si>
  <si>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</si>
  <si>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</si>
  <si>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</si>
  <si>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</si>
  <si>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</si>
  <si>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</si>
  <si>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</si>
  <si>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</si>
  <si>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</si>
  <si>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</si>
  <si>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</si>
  <si>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</si>
  <si>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</si>
  <si>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</si>
  <si>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</si>
  <si>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</si>
  <si>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</si>
  <si>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</si>
  <si>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</si>
  <si>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</si>
  <si>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</si>
  <si>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</si>
  <si>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</si>
  <si>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</si>
  <si>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</si>
  <si>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</si>
  <si>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</si>
  <si>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</si>
  <si>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</si>
  <si>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</si>
  <si>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</si>
  <si>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</si>
  <si>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</si>
  <si>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</si>
  <si>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</si>
  <si>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</si>
  <si>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</si>
  <si>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</si>
  <si>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</si>
  <si>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</si>
  <si>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</si>
  <si>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</si>
  <si>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</si>
  <si>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</si>
  <si>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</si>
  <si>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</si>
  <si>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</si>
  <si>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</si>
  <si>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</si>
  <si>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</si>
  <si>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</si>
  <si>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</si>
  <si>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</si>
  <si>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</si>
  <si>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</si>
  <si>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</si>
  <si>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</si>
  <si>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</si>
  <si>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</si>
  <si>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</si>
  <si>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</si>
  <si>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</si>
  <si>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</si>
  <si>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</si>
  <si>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</si>
  <si>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</si>
  <si>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</si>
  <si>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</si>
  <si>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</si>
  <si>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</si>
  <si>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</si>
  <si>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</si>
  <si>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</si>
  <si>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</si>
  <si>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</si>
  <si>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</si>
  <si>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</si>
  <si>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</si>
  <si>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</si>
  <si>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</si>
  <si>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</si>
  <si>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</si>
  <si>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</si>
  <si>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</si>
  <si>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</si>
  <si>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</si>
  <si>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</si>
  <si>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</si>
  <si>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</si>
  <si>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</si>
  <si>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</si>
  <si>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</si>
  <si>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</si>
  <si>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</si>
  <si>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</si>
  <si>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</si>
  <si>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</si>
  <si>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</si>
  <si>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</si>
  <si>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</si>
  <si>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</si>
  <si>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</si>
  <si>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</si>
  <si>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</si>
  <si>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</si>
  <si>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</si>
  <si>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</si>
  <si>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</si>
  <si>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</si>
  <si>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</si>
  <si>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</si>
  <si>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</si>
  <si>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</si>
  <si>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</si>
  <si>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</si>
  <si>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</si>
  <si>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</si>
  <si>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</si>
  <si>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</si>
  <si>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</si>
  <si>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</si>
  <si>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</si>
  <si>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</si>
  <si>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</si>
  <si>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</si>
  <si>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</si>
  <si>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</si>
  <si>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</si>
  <si>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</si>
  <si>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</si>
  <si>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</si>
  <si>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</si>
  <si>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</si>
  <si>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</si>
  <si>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</si>
  <si>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</si>
  <si>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</si>
  <si>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</si>
  <si>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</si>
  <si>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</si>
  <si>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</si>
  <si>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</si>
  <si>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</si>
  <si>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</si>
  <si>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</si>
  <si>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</si>
  <si>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</si>
  <si>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</si>
  <si>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</si>
  <si>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</si>
  <si>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</si>
  <si>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</si>
  <si>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</si>
  <si>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</si>
  <si>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</si>
  <si>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</si>
  <si>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</si>
  <si>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</si>
  <si>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</si>
  <si>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</si>
  <si>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</si>
  <si>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</si>
  <si>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</si>
  <si>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</si>
  <si>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</si>
  <si>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</si>
  <si>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</si>
  <si>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</si>
  <si>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</si>
  <si>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</si>
  <si>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</si>
  <si>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</si>
  <si>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</si>
  <si>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</si>
  <si>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</si>
  <si>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</si>
  <si>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</si>
  <si>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</si>
  <si>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</si>
  <si>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</si>
  <si>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</si>
  <si>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</si>
  <si>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</si>
  <si>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</si>
  <si>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</si>
  <si>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</si>
  <si>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</si>
  <si>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</si>
  <si>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</si>
  <si>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</si>
  <si>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</si>
  <si>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</si>
  <si>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</si>
  <si>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</si>
  <si>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</si>
  <si>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</si>
  <si>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</si>
  <si>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</si>
  <si>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</si>
  <si>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</si>
  <si>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</si>
  <si>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</si>
  <si>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</si>
  <si>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</si>
  <si>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</si>
  <si>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</si>
  <si>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</si>
  <si>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</si>
  <si>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</si>
  <si>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</si>
  <si>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</si>
  <si>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</si>
  <si>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</si>
  <si>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</si>
  <si>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</si>
  <si>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</si>
  <si>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</si>
  <si>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</si>
  <si>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</si>
  <si>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</si>
  <si>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</si>
  <si>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</si>
  <si>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</si>
  <si>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</si>
  <si>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</si>
  <si>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</si>
  <si>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</si>
  <si>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</si>
  <si>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</si>
  <si>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</si>
  <si>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</si>
  <si>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</si>
  <si>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</si>
  <si>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</si>
  <si>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</si>
  <si>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</si>
  <si>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</si>
  <si>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</si>
  <si>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</si>
  <si>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</si>
  <si>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</si>
  <si>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</si>
  <si>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</si>
  <si>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</si>
  <si>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</si>
  <si>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</si>
  <si>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</si>
  <si>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</si>
  <si>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</si>
  <si>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</si>
  <si>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</si>
  <si>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</si>
  <si>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</si>
  <si>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</si>
  <si>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</si>
  <si>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</si>
  <si>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</si>
  <si>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</si>
  <si>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</si>
  <si>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</si>
  <si>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</si>
  <si>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</si>
  <si>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</si>
  <si>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</si>
  <si>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</si>
  <si>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</si>
  <si>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</si>
  <si>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</si>
  <si>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</si>
  <si>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</si>
  <si>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</si>
  <si>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</si>
  <si>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</si>
  <si>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</si>
  <si>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</si>
  <si>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</si>
  <si>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</si>
  <si>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</si>
  <si>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</si>
  <si>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</si>
  <si>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</si>
  <si>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</si>
  <si>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</si>
  <si>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</si>
  <si>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</si>
  <si>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</si>
  <si>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</si>
  <si>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</si>
  <si>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</si>
  <si>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</si>
  <si>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</si>
  <si>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</si>
  <si>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</si>
  <si>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</si>
  <si>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</si>
  <si>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</si>
  <si>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</si>
  <si>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</si>
  <si>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</si>
  <si>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</si>
  <si>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</si>
  <si>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</si>
  <si>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</si>
  <si>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</si>
  <si>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</si>
  <si>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</si>
  <si>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</si>
  <si>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</si>
  <si>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</si>
  <si>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</si>
  <si>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</si>
  <si>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</si>
  <si>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</si>
  <si>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</si>
  <si>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</si>
  <si>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</si>
  <si>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</si>
  <si>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</si>
  <si>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</si>
  <si>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</si>
  <si>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</si>
  <si>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</si>
  <si>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</si>
  <si>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</si>
  <si>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</si>
  <si>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</si>
  <si>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</si>
  <si>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</si>
  <si>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</si>
  <si>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</si>
  <si>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</si>
  <si>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</si>
  <si>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</si>
  <si>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</si>
  <si>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</si>
  <si>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</si>
  <si>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</si>
  <si>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</si>
  <si>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</si>
  <si>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</si>
  <si>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</si>
  <si>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</si>
  <si>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</si>
  <si>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</si>
  <si>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</si>
  <si>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</si>
  <si>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</si>
  <si>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</si>
  <si>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</si>
  <si>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</si>
  <si>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</si>
  <si>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</si>
  <si>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</si>
  <si>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</si>
  <si>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</si>
  <si>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</si>
  <si>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</si>
  <si>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</si>
  <si>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</si>
  <si>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</si>
  <si>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</si>
  <si>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</si>
  <si>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</si>
  <si>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</si>
  <si>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</si>
  <si>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</si>
  <si>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</si>
  <si>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</si>
  <si>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</si>
  <si>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</si>
  <si>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</si>
  <si>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</si>
  <si>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</si>
  <si>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</si>
  <si>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</si>
  <si>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</si>
  <si>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</si>
  <si>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</si>
  <si>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</si>
  <si>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</si>
  <si>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</si>
  <si>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</si>
  <si>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</si>
  <si>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</si>
  <si>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</si>
  <si>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</si>
  <si>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</si>
  <si>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</si>
  <si>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</si>
  <si>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</si>
  <si>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</si>
  <si>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</si>
  <si>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</si>
  <si>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</si>
  <si>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</si>
  <si>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</si>
  <si>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</si>
  <si>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</si>
  <si>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</si>
  <si>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</si>
  <si>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</si>
  <si>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</si>
  <si>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</si>
  <si>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</si>
  <si>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</si>
  <si>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</si>
  <si>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</si>
  <si>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</si>
  <si>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</si>
  <si>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</si>
  <si>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</si>
  <si>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</si>
  <si>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</si>
  <si>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</si>
  <si>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</si>
  <si>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</si>
  <si>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</si>
  <si>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</si>
  <si>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</si>
  <si>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</si>
  <si>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</si>
  <si>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</si>
  <si>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</si>
  <si>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</si>
  <si>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</si>
  <si>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</si>
  <si>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</si>
  <si>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</si>
  <si>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</si>
  <si>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</si>
  <si>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</si>
  <si>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</si>
  <si>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</si>
  <si>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</si>
  <si>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</si>
  <si>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</si>
  <si>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</si>
  <si>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</si>
  <si>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</si>
  <si>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</si>
  <si>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</si>
  <si>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</si>
  <si>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</si>
  <si>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</si>
  <si>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</si>
  <si>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</si>
  <si>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</si>
  <si>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</si>
  <si>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</si>
  <si>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</si>
  <si>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</si>
  <si>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</si>
  <si>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</si>
  <si>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</si>
  <si>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</si>
  <si>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</si>
  <si>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</si>
  <si>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</si>
  <si>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</si>
  <si>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</si>
  <si>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</si>
  <si>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</si>
  <si>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</si>
  <si>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</si>
  <si>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</si>
  <si>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</si>
  <si>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</si>
  <si>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</si>
  <si>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</si>
  <si>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</si>
  <si>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</si>
  <si>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</si>
  <si>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</si>
  <si>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</si>
  <si>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</si>
  <si>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</si>
  <si>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</si>
  <si>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</si>
  <si>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</si>
  <si>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</si>
  <si>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</si>
  <si>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</si>
  <si>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</si>
  <si>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</si>
  <si>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</si>
  <si>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</si>
  <si>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</si>
  <si>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</si>
  <si>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</si>
  <si>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</si>
  <si>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</si>
  <si>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</si>
  <si>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</si>
  <si>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</si>
  <si>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</si>
  <si>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</si>
  <si>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</si>
  <si>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</si>
  <si>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</si>
  <si>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</si>
  <si>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</si>
  <si>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</si>
  <si>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</si>
  <si>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</si>
  <si>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</si>
  <si>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</si>
  <si>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</si>
  <si>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</si>
  <si>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</si>
  <si>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</si>
  <si>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</si>
  <si>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</si>
  <si>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</si>
  <si>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</si>
  <si>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</si>
  <si>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</si>
  <si>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</si>
  <si>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</si>
  <si>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</si>
  <si>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</si>
  <si>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</si>
  <si>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</si>
  <si>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</si>
  <si>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</si>
  <si>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</si>
  <si>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</si>
  <si>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</si>
  <si>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</si>
  <si>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</si>
  <si>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</si>
  <si>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</si>
  <si>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</si>
  <si>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</si>
  <si>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</si>
  <si>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</si>
  <si>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</si>
  <si>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</si>
  <si>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</si>
  <si>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</si>
  <si>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</si>
  <si>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</si>
  <si>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</si>
  <si>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</si>
  <si>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</si>
  <si>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</si>
  <si>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</si>
  <si>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</si>
  <si>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</si>
  <si>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</si>
  <si>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</si>
  <si>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</si>
  <si>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</si>
  <si>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</si>
  <si>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</si>
  <si>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</si>
  <si>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</si>
  <si>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</si>
  <si>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</si>
  <si>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</si>
  <si>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</si>
  <si>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</si>
  <si>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</si>
  <si>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</si>
  <si>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</si>
  <si>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</si>
  <si>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</si>
  <si>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</si>
  <si>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</si>
  <si>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</si>
  <si>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</si>
  <si>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</si>
  <si>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</si>
  <si>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</si>
  <si>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</si>
  <si>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</si>
  <si>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</si>
  <si>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</si>
  <si>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</si>
  <si>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</si>
  <si>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</si>
  <si>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</si>
  <si>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</si>
  <si>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</si>
  <si>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</si>
  <si>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</si>
  <si>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</si>
  <si>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</si>
  <si>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</si>
  <si>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</si>
  <si>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</si>
  <si>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</si>
  <si>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</si>
  <si>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</si>
  <si>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</si>
  <si>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</si>
  <si>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</si>
  <si>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</si>
  <si>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</si>
  <si>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</si>
  <si>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</si>
  <si>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</si>
  <si>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</si>
  <si>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</si>
  <si>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</si>
  <si>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</si>
  <si>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</si>
  <si>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</si>
  <si>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</si>
  <si>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</si>
  <si>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</si>
  <si>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</si>
  <si>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</si>
  <si>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</si>
  <si>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</si>
  <si>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</si>
  <si>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</si>
  <si>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</si>
  <si>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</si>
  <si>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</si>
  <si>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</si>
  <si>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</si>
  <si>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</si>
  <si>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</si>
  <si>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</si>
  <si>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</si>
  <si>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</si>
  <si>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</si>
  <si>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</si>
  <si>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</si>
  <si>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</si>
  <si>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</si>
  <si>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</si>
  <si>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</si>
  <si>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</si>
  <si>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</si>
  <si>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</si>
  <si>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</si>
  <si>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</si>
  <si>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</si>
  <si>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</si>
  <si>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</si>
  <si>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</si>
  <si>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</si>
  <si>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</si>
  <si>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</si>
  <si>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</si>
  <si>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</si>
  <si>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</si>
  <si>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</si>
  <si>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</si>
  <si>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</si>
  <si>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</si>
  <si>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</si>
  <si>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</si>
  <si>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</si>
  <si>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</si>
  <si>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</si>
  <si>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</si>
  <si>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</si>
  <si>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</si>
  <si>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</si>
  <si>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</si>
  <si>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</si>
  <si>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</si>
  <si>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</si>
  <si>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</si>
  <si>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</si>
  <si>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</si>
  <si>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</si>
  <si>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</si>
  <si>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</si>
  <si>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</si>
  <si>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</si>
  <si>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</si>
  <si>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</si>
  <si>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</si>
  <si>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</si>
  <si>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</si>
  <si>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</si>
  <si>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</si>
  <si>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</si>
  <si>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</si>
  <si>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</si>
  <si>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</si>
  <si>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</si>
  <si>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</si>
  <si>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</si>
  <si>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</si>
  <si>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</si>
  <si>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</si>
  <si>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</si>
  <si>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</si>
  <si>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</si>
  <si>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</si>
  <si>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</si>
  <si>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</si>
  <si>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</si>
  <si>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</si>
  <si>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</si>
  <si>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</si>
  <si>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</si>
  <si>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</si>
  <si>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</si>
  <si>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</si>
  <si>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</si>
  <si>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</si>
  <si>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</si>
  <si>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</si>
  <si>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</si>
  <si>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</si>
  <si>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</si>
  <si>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</si>
  <si>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</si>
  <si>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</si>
  <si>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</si>
  <si>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</si>
  <si>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</si>
  <si>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</si>
  <si>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</si>
  <si>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</si>
  <si>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</si>
  <si>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</si>
  <si>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</si>
  <si>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</si>
  <si>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</si>
  <si>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</si>
  <si>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</si>
  <si>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</si>
  <si>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</si>
  <si>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</si>
  <si>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</si>
  <si>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</si>
  <si>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</si>
  <si>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</si>
  <si>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</si>
  <si>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</si>
  <si>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</si>
  <si>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</si>
  <si>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</si>
  <si>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</si>
  <si>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</si>
  <si>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</si>
  <si>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</si>
  <si>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</si>
  <si>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</si>
  <si>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</si>
  <si>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</si>
  <si>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</si>
  <si>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</si>
  <si>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</si>
  <si>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</si>
  <si>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</si>
  <si>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</si>
  <si>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</si>
  <si>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</si>
  <si>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</si>
  <si>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</si>
  <si>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</si>
  <si>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</si>
  <si>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</si>
  <si>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</si>
  <si>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</si>
  <si>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</si>
  <si>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</si>
  <si>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</si>
  <si>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</si>
  <si>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</si>
  <si>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</si>
  <si>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</si>
  <si>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</si>
  <si>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</si>
  <si>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</si>
  <si>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</si>
  <si>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</si>
  <si>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</si>
  <si>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</si>
  <si>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</si>
  <si>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</si>
  <si>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</si>
  <si>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</si>
  <si>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</si>
  <si>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</si>
  <si>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</si>
  <si>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</si>
  <si>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</si>
  <si>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</si>
  <si>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</si>
  <si>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</si>
  <si>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</si>
  <si>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</si>
  <si>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</si>
  <si>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</si>
  <si>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</si>
  <si>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</si>
  <si>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</si>
  <si>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</si>
  <si>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</si>
  <si>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</si>
  <si>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</si>
  <si>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</si>
  <si>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</si>
  <si>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</si>
  <si>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</si>
  <si>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</si>
  <si>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</si>
  <si>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</si>
  <si>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</si>
  <si>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</si>
  <si>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</si>
  <si>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</si>
  <si>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</si>
  <si>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</si>
  <si>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</si>
  <si>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</si>
  <si>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</si>
  <si>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</si>
  <si>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</si>
  <si>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</si>
  <si>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</si>
  <si>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</si>
  <si>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</si>
  <si>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</si>
  <si>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</si>
  <si>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</si>
  <si>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</si>
  <si>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</si>
  <si>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</si>
  <si>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</si>
  <si>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</si>
  <si>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</si>
  <si>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</si>
  <si>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</si>
  <si>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</si>
  <si>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</si>
  <si>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</si>
  <si>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</si>
  <si>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</si>
  <si>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</si>
  <si>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</si>
  <si>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</si>
  <si>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</si>
  <si>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</si>
  <si>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</si>
  <si>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</si>
  <si>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</si>
  <si>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</si>
  <si>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</si>
  <si>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</si>
  <si>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</si>
  <si>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</si>
  <si>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</si>
  <si>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</si>
  <si>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</si>
  <si>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</si>
  <si>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</si>
  <si>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</si>
  <si>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</si>
  <si>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</si>
  <si>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</si>
  <si>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</si>
  <si>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</si>
  <si>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</si>
  <si>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</si>
  <si>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</si>
  <si>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</si>
  <si>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</si>
  <si>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</si>
  <si>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</si>
  <si>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</si>
  <si>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</si>
  <si>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</si>
  <si>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</si>
  <si>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</si>
  <si>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</si>
  <si>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</si>
  <si>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</si>
  <si>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</si>
  <si>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</si>
  <si>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</si>
  <si>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</si>
  <si>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</si>
  <si>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</si>
  <si>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</si>
  <si>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</si>
  <si>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</si>
  <si>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</si>
  <si>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</si>
  <si>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</si>
  <si>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</si>
  <si>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</si>
  <si>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</si>
  <si>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</si>
  <si>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</si>
  <si>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</si>
  <si>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</si>
  <si>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</si>
  <si>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</si>
  <si>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</si>
  <si>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</si>
  <si>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</si>
  <si>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</si>
  <si>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</si>
  <si>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</si>
  <si>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</si>
  <si>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</si>
  <si>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</si>
  <si>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</si>
  <si>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</si>
  <si>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</si>
  <si>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</si>
  <si>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</si>
  <si>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</si>
  <si>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</si>
  <si>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</si>
  <si>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</si>
  <si>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</si>
  <si>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</si>
  <si>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</si>
  <si>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</si>
  <si>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</si>
  <si>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</si>
  <si>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</si>
  <si>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</si>
  <si>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</si>
  <si>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</si>
  <si>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</si>
  <si>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</si>
  <si>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</si>
  <si>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</si>
  <si>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</si>
  <si>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</si>
  <si>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</si>
  <si>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</si>
  <si>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</si>
  <si>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</si>
  <si>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</si>
  <si>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</si>
  <si>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</si>
  <si>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</si>
  <si>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</si>
  <si>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</si>
  <si>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</si>
  <si>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</si>
  <si>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</si>
  <si>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</si>
  <si>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</si>
  <si>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</si>
  <si>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</si>
  <si>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</si>
  <si>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</si>
  <si>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</si>
  <si>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</si>
  <si>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</si>
  <si>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</si>
  <si>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</si>
  <si>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</si>
  <si>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</si>
  <si>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</si>
  <si>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</si>
  <si>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</si>
  <si>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</si>
  <si>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</si>
  <si>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</si>
  <si>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</si>
  <si>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</si>
  <si>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</si>
  <si>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</si>
  <si>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</si>
  <si>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</si>
  <si>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</si>
  <si>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</si>
  <si>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</si>
  <si>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</si>
  <si>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</si>
  <si>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</si>
  <si>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</si>
  <si>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</si>
  <si>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</si>
  <si>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</si>
  <si>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</si>
  <si>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</si>
  <si>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</si>
  <si>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</si>
  <si>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</si>
  <si>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</si>
  <si>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</si>
  <si>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</si>
  <si>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</si>
  <si>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</si>
  <si>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</si>
  <si>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</si>
  <si>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</si>
  <si>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</si>
  <si>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</si>
  <si>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</si>
  <si>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</si>
  <si>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</si>
  <si>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</si>
  <si>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</si>
  <si>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</si>
  <si>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</si>
  <si>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</si>
  <si>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</si>
  <si>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</si>
  <si>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</si>
  <si>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</si>
  <si>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</si>
  <si>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</si>
  <si>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</si>
  <si>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</si>
  <si>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</si>
  <si>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</si>
  <si>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</si>
  <si>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</si>
  <si>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</si>
  <si>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</si>
  <si>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</si>
  <si>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</si>
  <si>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</si>
  <si>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</si>
  <si>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</si>
  <si>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</si>
  <si>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</si>
  <si>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</si>
  <si>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</si>
  <si>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</si>
  <si>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</si>
  <si>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</si>
  <si>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</si>
  <si>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</si>
  <si>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</si>
  <si>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</si>
  <si>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</si>
  <si>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</si>
  <si>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</si>
  <si>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</si>
  <si>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</si>
  <si>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</si>
  <si>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</si>
  <si>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</si>
  <si>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</si>
  <si>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</si>
  <si>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</si>
  <si>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</si>
  <si>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</si>
  <si>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</si>
  <si>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</si>
  <si>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</si>
  <si>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</si>
  <si>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</si>
  <si>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</si>
  <si>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</si>
  <si>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</si>
  <si>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</si>
  <si>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</si>
  <si>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</si>
  <si>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</si>
  <si>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</si>
  <si>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</si>
  <si>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</si>
  <si>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</si>
  <si>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</si>
  <si>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</si>
  <si>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</si>
  <si>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</si>
  <si>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</si>
  <si>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</si>
  <si>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</si>
  <si>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</si>
  <si>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</si>
  <si>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</si>
  <si>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</si>
  <si>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</si>
  <si>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</si>
  <si>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</si>
  <si>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</si>
  <si>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</si>
  <si>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</si>
  <si>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</si>
  <si>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</si>
  <si>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</si>
  <si>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</si>
  <si>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</si>
  <si>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</si>
  <si>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</si>
  <si>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</si>
  <si>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</si>
  <si>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</si>
  <si>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</si>
  <si>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</si>
  <si>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</si>
  <si>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</si>
  <si>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</si>
  <si>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</si>
  <si>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</si>
  <si>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</si>
  <si>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</si>
  <si>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</si>
  <si>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</si>
  <si>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</si>
  <si>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</si>
  <si>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</si>
  <si>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</si>
  <si>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</si>
  <si>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</si>
  <si>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</si>
  <si>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</si>
  <si>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</si>
  <si>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</si>
  <si>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</si>
  <si>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</si>
  <si>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</si>
  <si>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</si>
  <si>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</si>
  <si>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</si>
  <si>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</si>
  <si>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</si>
  <si>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</si>
  <si>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</si>
  <si>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</si>
  <si>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</si>
  <si>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</si>
  <si>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</si>
  <si>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</si>
  <si>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</si>
  <si>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</si>
  <si>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</si>
  <si>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</si>
  <si>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</si>
  <si>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</si>
  <si>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</si>
  <si>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</si>
  <si>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</si>
  <si>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</si>
  <si>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</si>
  <si>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</si>
  <si>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</si>
  <si>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</si>
  <si>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</si>
  <si>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</si>
  <si>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</si>
  <si>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</si>
  <si>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</si>
  <si>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</si>
  <si>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</si>
  <si>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</si>
  <si>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</si>
  <si>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</si>
  <si>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</si>
  <si>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</si>
  <si>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</si>
  <si>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</si>
  <si>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</si>
  <si>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</si>
  <si>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</si>
  <si>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</si>
  <si>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</si>
  <si>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</si>
  <si>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</si>
  <si>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</si>
  <si>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</si>
  <si>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</si>
  <si>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</si>
  <si>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</si>
  <si>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</si>
  <si>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</si>
  <si>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</si>
  <si>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</si>
  <si>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</si>
  <si>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</si>
  <si>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</si>
  <si>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</si>
  <si>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</si>
  <si>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</si>
  <si>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</si>
  <si>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</si>
  <si>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</si>
  <si>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</si>
  <si>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</si>
  <si>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</si>
  <si>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</si>
  <si>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</si>
  <si>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</si>
  <si>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</si>
  <si>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</si>
  <si>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</si>
  <si>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</si>
  <si>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</si>
  <si>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</si>
  <si>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</si>
  <si>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</si>
  <si>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</si>
  <si>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</si>
  <si>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</si>
  <si>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</si>
  <si>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</si>
  <si>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</si>
  <si>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</si>
  <si>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</si>
  <si>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</si>
  <si>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</si>
  <si>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</si>
  <si>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</si>
  <si>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</si>
  <si>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</si>
  <si>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</si>
  <si>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</si>
  <si>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</si>
  <si>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</si>
  <si>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</si>
  <si>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</si>
  <si>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</si>
  <si>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</si>
  <si>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</si>
  <si>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</si>
  <si>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</si>
  <si>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</si>
  <si>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</si>
  <si>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</si>
  <si>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</si>
  <si>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</si>
  <si>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</si>
  <si>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</si>
  <si>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</si>
  <si>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</si>
  <si>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</si>
  <si>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</si>
  <si>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</si>
  <si>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</si>
  <si>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</si>
  <si>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</si>
  <si>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</si>
  <si>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</si>
  <si>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</si>
  <si>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</si>
  <si>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</si>
  <si>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</si>
  <si>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</si>
  <si>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</si>
  <si>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</si>
  <si>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</si>
  <si>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</si>
  <si>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</si>
  <si>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</si>
  <si>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</si>
  <si>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</si>
  <si>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</si>
  <si>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</si>
  <si>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</si>
  <si>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</si>
  <si>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</si>
  <si>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</si>
  <si>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</si>
  <si>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</si>
  <si>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</si>
  <si>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</si>
  <si>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</si>
  <si>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</si>
  <si>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</si>
  <si>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</si>
  <si>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</si>
  <si>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</si>
  <si>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</si>
  <si>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</si>
  <si>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</si>
  <si>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</si>
  <si>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</si>
  <si>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</si>
  <si>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</si>
  <si>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</si>
  <si>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</si>
  <si>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</si>
  <si>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</si>
  <si>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</si>
  <si>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</si>
  <si>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</si>
  <si>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</si>
  <si>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</si>
  <si>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</si>
  <si>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</si>
  <si>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</si>
  <si>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</si>
  <si>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</si>
  <si>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</si>
  <si>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</si>
  <si>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</si>
  <si>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</si>
  <si>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</si>
  <si>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</si>
  <si>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</si>
  <si>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</si>
  <si>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</si>
  <si>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</si>
  <si>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</si>
  <si>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</si>
  <si>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</si>
  <si>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</si>
  <si>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</si>
  <si>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</si>
  <si>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</si>
  <si>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</si>
  <si>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</si>
  <si>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</si>
  <si>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</si>
  <si>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</si>
  <si>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</si>
  <si>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</si>
  <si>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</si>
  <si>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</si>
  <si>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</si>
  <si>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</si>
  <si>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</si>
  <si>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</si>
  <si>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</si>
  <si>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</si>
  <si>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</si>
  <si>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</si>
  <si>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</si>
  <si>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</si>
  <si>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</si>
  <si>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</si>
  <si>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</si>
  <si>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</si>
  <si>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</si>
  <si>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</si>
  <si>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</si>
  <si>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</si>
  <si>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</si>
  <si>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</si>
  <si>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</si>
  <si>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</si>
  <si>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</si>
  <si>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</si>
  <si>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</si>
  <si>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</si>
  <si>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</si>
  <si>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</si>
  <si>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</si>
  <si>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</si>
  <si>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</si>
  <si>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</si>
  <si>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</si>
  <si>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</si>
  <si>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</si>
  <si>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</si>
  <si>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</si>
  <si>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</si>
  <si>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</si>
  <si>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</si>
  <si>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</si>
  <si>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</si>
  <si>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</si>
  <si>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</si>
  <si>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</si>
  <si>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</si>
  <si>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</si>
  <si>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</si>
  <si>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</si>
  <si>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</si>
  <si>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</si>
  <si>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</si>
  <si>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</si>
  <si>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</si>
  <si>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</si>
  <si>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</si>
  <si>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</si>
  <si>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</si>
  <si>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</si>
  <si>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</si>
  <si>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</si>
  <si>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</si>
  <si>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</si>
  <si>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</si>
  <si>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</si>
  <si>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</si>
  <si>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</si>
  <si>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</si>
  <si>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</si>
  <si>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</si>
  <si>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</si>
  <si>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</si>
  <si>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</si>
  <si>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</si>
  <si>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</si>
  <si>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</si>
  <si>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</si>
  <si>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</si>
  <si>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</si>
  <si>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</si>
  <si>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</si>
  <si>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</si>
  <si>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</si>
  <si>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</si>
  <si>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</si>
  <si>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</si>
  <si>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</si>
  <si>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</si>
  <si>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</si>
  <si>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</si>
  <si>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</si>
  <si>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</si>
  <si>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</si>
  <si>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</si>
  <si>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</si>
  <si>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</si>
  <si>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</si>
  <si>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</si>
  <si>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</si>
  <si>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</si>
  <si>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</si>
  <si>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</si>
  <si>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</si>
  <si>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</si>
  <si>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</si>
  <si>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</si>
  <si>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</si>
  <si>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</si>
  <si>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</si>
  <si>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</si>
  <si>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</si>
  <si>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</si>
  <si>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</si>
  <si>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</si>
  <si>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</si>
  <si>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</si>
  <si>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</si>
  <si>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</si>
  <si>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</si>
  <si>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</si>
  <si>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</si>
  <si>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</si>
  <si>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</si>
  <si>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</si>
  <si>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</si>
  <si>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</si>
  <si>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</si>
  <si>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</si>
  <si>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</si>
  <si>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</si>
  <si>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</si>
  <si>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</si>
  <si>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</si>
  <si>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</si>
  <si>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</si>
  <si>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</si>
  <si>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</si>
  <si>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</si>
  <si>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</si>
  <si>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</si>
  <si>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</si>
  <si>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</si>
  <si>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</si>
  <si>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</si>
  <si>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</si>
  <si>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</si>
  <si>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</si>
  <si>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</si>
  <si>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</si>
  <si>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</si>
  <si>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</si>
  <si>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</si>
  <si>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</si>
  <si>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</si>
  <si>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</si>
  <si>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</si>
  <si>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</si>
  <si>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</si>
  <si>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</si>
  <si>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</si>
  <si>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</si>
  <si>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</si>
  <si>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</si>
  <si>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</si>
  <si>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</si>
  <si>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</si>
  <si>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</si>
  <si>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</si>
  <si>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</si>
  <si>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</si>
  <si>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</si>
  <si>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</si>
  <si>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</si>
  <si>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</si>
  <si>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</si>
  <si>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</si>
  <si>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</si>
  <si>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</si>
  <si>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</si>
  <si>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</si>
  <si>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</si>
  <si>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</si>
  <si>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</si>
  <si>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</si>
  <si>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</si>
  <si>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</si>
  <si>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</si>
  <si>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</si>
  <si>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</si>
  <si>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</si>
  <si>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</si>
  <si>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</si>
  <si>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</si>
  <si>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</si>
  <si>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</si>
  <si>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</si>
  <si>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</si>
  <si>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</si>
  <si>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</si>
  <si>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</si>
  <si>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</si>
  <si>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</si>
  <si>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</si>
  <si>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</si>
  <si>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</si>
  <si>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</si>
  <si>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</si>
  <si>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</si>
  <si>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</si>
  <si>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</si>
  <si>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</si>
  <si>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</si>
  <si>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</si>
  <si>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</si>
  <si>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</si>
  <si>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</si>
  <si>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</si>
  <si>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</si>
  <si>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</si>
  <si>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</si>
  <si>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</si>
  <si>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</si>
  <si>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</si>
  <si>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</si>
  <si>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</si>
  <si>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</si>
  <si>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</si>
  <si>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</si>
  <si>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</si>
  <si>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</si>
  <si>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</si>
  <si>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</si>
  <si>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</si>
  <si>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</si>
  <si>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</si>
  <si>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</si>
  <si>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</si>
  <si>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</si>
  <si>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</si>
  <si>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</si>
  <si>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</si>
  <si>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</si>
  <si>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</si>
  <si>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</si>
  <si>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</si>
  <si>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</si>
  <si>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</si>
  <si>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</si>
  <si>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</si>
  <si>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</si>
  <si>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</si>
  <si>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</si>
  <si>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</si>
  <si>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</si>
  <si>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</si>
  <si>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</si>
  <si>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</si>
  <si>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</si>
  <si>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</si>
  <si>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</si>
  <si>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</si>
  <si>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</si>
  <si>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</si>
  <si>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</si>
  <si>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</si>
  <si>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</si>
  <si>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</si>
  <si>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</si>
  <si>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</si>
  <si>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</si>
  <si>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</si>
  <si>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</si>
  <si>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</si>
  <si>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</si>
  <si>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</si>
  <si>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</si>
  <si>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</si>
  <si>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</si>
  <si>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</si>
  <si>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</si>
  <si>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</si>
  <si>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</si>
  <si>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</si>
  <si>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</si>
  <si>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</si>
  <si>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</si>
  <si>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</si>
  <si>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</si>
  <si>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</si>
  <si>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</si>
  <si>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</si>
  <si>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</si>
  <si>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</si>
  <si>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</si>
  <si>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</si>
  <si>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</si>
  <si>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</si>
  <si>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</si>
  <si>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</si>
  <si>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</si>
  <si>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</si>
  <si>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</si>
  <si>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</si>
  <si>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</si>
  <si>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</si>
  <si>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</si>
  <si>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</si>
  <si>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</si>
  <si>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</si>
  <si>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</si>
  <si>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</si>
  <si>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</si>
  <si>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</si>
  <si>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</si>
  <si>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</si>
  <si>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</si>
  <si>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</si>
  <si>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</si>
  <si>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</si>
  <si>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</si>
  <si>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</si>
  <si>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</si>
  <si>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</si>
  <si>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</si>
  <si>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</si>
  <si>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</si>
  <si>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</si>
  <si>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</si>
  <si>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</si>
  <si>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</si>
  <si>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</si>
  <si>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</si>
  <si>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</si>
  <si>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</si>
  <si>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</si>
  <si>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</si>
  <si>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</si>
  <si>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</si>
  <si>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</si>
  <si>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</si>
  <si>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</si>
  <si>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</si>
  <si>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</si>
  <si>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</si>
  <si>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</si>
  <si>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</si>
  <si>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</si>
  <si>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</si>
  <si>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</si>
  <si>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</si>
  <si>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</si>
  <si>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</si>
  <si>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</si>
  <si>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</si>
  <si>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</si>
  <si>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</si>
  <si>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</si>
  <si>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</si>
  <si>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</si>
  <si>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</si>
  <si>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</si>
  <si>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</si>
  <si>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</si>
  <si>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</si>
  <si>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</si>
  <si>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</si>
  <si>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</si>
  <si>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</si>
  <si>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</si>
  <si>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</si>
  <si>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</si>
  <si>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</si>
  <si>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</si>
  <si>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</si>
  <si>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</si>
  <si>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</si>
  <si>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</si>
  <si>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</si>
  <si>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</si>
  <si>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</si>
  <si>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</si>
  <si>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</si>
  <si>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</si>
  <si>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</si>
  <si>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</si>
  <si>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</si>
  <si>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</si>
  <si>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</si>
  <si>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</si>
  <si>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</si>
  <si>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</si>
  <si>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</si>
  <si>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</si>
  <si>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</si>
  <si>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</si>
  <si>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</si>
  <si>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</si>
  <si>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</si>
  <si>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</si>
  <si>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</si>
  <si>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</si>
  <si>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</si>
  <si>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</si>
  <si>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</si>
  <si>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</si>
  <si>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</si>
  <si>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</si>
  <si>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</si>
  <si>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</si>
  <si>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</si>
  <si>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</si>
  <si>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</si>
  <si>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</si>
  <si>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</si>
  <si>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</si>
  <si>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</si>
  <si>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</si>
  <si>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</si>
  <si>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</si>
  <si>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</si>
  <si>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</si>
  <si>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</si>
  <si>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</si>
  <si>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</si>
  <si>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</si>
  <si>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</si>
  <si>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</si>
  <si>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</si>
  <si>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</si>
  <si>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</si>
  <si>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</si>
  <si>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</si>
  <si>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</si>
  <si>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</si>
  <si>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</si>
  <si>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</si>
  <si>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</si>
  <si>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</si>
  <si>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</si>
  <si>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</si>
  <si>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</si>
  <si>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</si>
  <si>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</si>
  <si>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</si>
  <si>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</si>
  <si>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</si>
  <si>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</si>
  <si>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</si>
  <si>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</si>
  <si>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</si>
  <si>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</si>
  <si>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</si>
  <si>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</si>
  <si>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</si>
  <si>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</si>
  <si>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</si>
  <si>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</si>
  <si>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</si>
  <si>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</si>
  <si>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</si>
  <si>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</si>
  <si>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</si>
  <si>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</si>
  <si>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</si>
  <si>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</si>
  <si>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</si>
  <si>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</si>
  <si>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</si>
  <si>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</si>
  <si>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</si>
  <si>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</si>
  <si>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</si>
  <si>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</si>
  <si>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</si>
  <si>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</si>
  <si>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</si>
  <si>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</si>
  <si>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</si>
  <si>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</si>
  <si>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</si>
  <si>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</si>
  <si>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</si>
  <si>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</si>
  <si>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</si>
  <si>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</si>
  <si>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</si>
  <si>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</si>
  <si>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</si>
  <si>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</si>
  <si>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</si>
  <si>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</si>
  <si>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</si>
  <si>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</si>
  <si>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</si>
  <si>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</si>
  <si>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</si>
  <si>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</si>
  <si>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</si>
  <si>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</si>
  <si>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</si>
  <si>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</si>
  <si>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</si>
  <si>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</si>
  <si>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</si>
  <si>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</si>
  <si>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</si>
  <si>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</si>
  <si>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</si>
  <si>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</si>
  <si>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</si>
  <si>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</si>
  <si>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</si>
  <si>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</si>
  <si>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</si>
  <si>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</si>
  <si>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</si>
  <si>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</si>
  <si>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</si>
  <si>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</si>
  <si>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</si>
  <si>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</si>
  <si>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</si>
  <si>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</si>
  <si>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</si>
  <si>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</si>
  <si>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</si>
  <si>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</si>
  <si>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</si>
  <si>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</si>
  <si>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</si>
  <si>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</si>
  <si>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</si>
  <si>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</si>
  <si>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</si>
  <si>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</si>
  <si>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</si>
  <si>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</si>
  <si>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</si>
  <si>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</si>
  <si>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</si>
  <si>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</si>
  <si>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</si>
  <si>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</si>
  <si>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</si>
  <si>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</si>
  <si>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</si>
  <si>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</si>
  <si>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</si>
  <si>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</si>
  <si>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</si>
  <si>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</si>
  <si>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</si>
  <si>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</si>
  <si>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</si>
  <si>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</si>
  <si>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</si>
  <si>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</si>
  <si>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</si>
  <si>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</si>
  <si>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</si>
  <si>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</si>
  <si>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</si>
  <si>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</si>
  <si>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</si>
  <si>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</si>
  <si>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</si>
  <si>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</si>
  <si>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</si>
  <si>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</si>
  <si>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</si>
  <si>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</si>
  <si>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</si>
  <si>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</si>
  <si>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</si>
  <si>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</si>
  <si>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</si>
  <si>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</si>
  <si>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</si>
  <si>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</si>
  <si>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</si>
  <si>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</si>
  <si>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</si>
  <si>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</si>
  <si>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</si>
  <si>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</si>
  <si>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</si>
  <si>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</si>
  <si>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</si>
  <si>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</si>
  <si>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</si>
  <si>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</si>
  <si>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</si>
  <si>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</si>
  <si>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</si>
  <si>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</si>
  <si>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</si>
  <si>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</si>
  <si>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</si>
  <si>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</si>
  <si>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</si>
  <si>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</si>
  <si>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</si>
  <si>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</si>
  <si>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</si>
  <si>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</si>
  <si>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</si>
  <si>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</si>
  <si>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</si>
  <si>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</si>
  <si>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</si>
  <si>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</si>
  <si>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</si>
  <si>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</si>
  <si>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</si>
  <si>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</si>
  <si>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</si>
  <si>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</si>
  <si>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</si>
  <si>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</si>
  <si>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</si>
  <si>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</si>
  <si>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</si>
  <si>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</si>
  <si>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</si>
  <si>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</si>
  <si>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</si>
  <si>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</si>
  <si>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</si>
  <si>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</si>
  <si>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</si>
  <si>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</si>
  <si>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</si>
  <si>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</si>
  <si>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</si>
  <si>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</si>
  <si>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</si>
  <si>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</si>
  <si>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</si>
  <si>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</si>
  <si>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</si>
  <si>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</si>
  <si>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</si>
  <si>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</si>
  <si>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</si>
  <si>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</si>
  <si>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</si>
  <si>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</si>
  <si>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</si>
  <si>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</si>
  <si>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</si>
  <si>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</si>
  <si>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</si>
  <si>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</si>
  <si>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</si>
  <si>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</si>
  <si>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</si>
  <si>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</si>
  <si>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</si>
  <si>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</si>
  <si>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</si>
  <si>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</si>
  <si>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</si>
  <si>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</si>
  <si>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</si>
  <si>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</si>
  <si>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</si>
  <si>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</si>
  <si>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</si>
  <si>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</si>
  <si>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</si>
  <si>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</si>
  <si>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</si>
  <si>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</si>
  <si>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</si>
  <si>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</si>
  <si>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</si>
  <si>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</si>
  <si>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</si>
  <si>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</si>
  <si>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</si>
  <si>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</si>
  <si>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</si>
  <si>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</si>
  <si>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</si>
  <si>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</si>
  <si>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</si>
  <si>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</si>
  <si>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</si>
  <si>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</si>
  <si>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</si>
  <si>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</si>
  <si>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</si>
  <si>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</si>
  <si>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</si>
  <si>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</si>
  <si>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</si>
  <si>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</si>
  <si>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</si>
  <si>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</si>
  <si>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</si>
  <si>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</si>
  <si>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</si>
  <si>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</si>
  <si>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</si>
  <si>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</si>
  <si>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</si>
  <si>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</si>
  <si>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</si>
  <si>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</si>
  <si>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</si>
  <si>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</si>
  <si>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</si>
  <si>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</si>
  <si>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</si>
  <si>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</si>
  <si>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</si>
  <si>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</si>
  <si>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</si>
  <si>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</si>
  <si>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</si>
  <si>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</si>
  <si>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</si>
  <si>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</si>
  <si>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</si>
  <si>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</si>
  <si>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</si>
  <si>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</si>
  <si>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</si>
  <si>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</si>
  <si>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</si>
  <si>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</si>
  <si>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</si>
  <si>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</si>
  <si>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</si>
  <si>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</si>
  <si>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</si>
  <si>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</si>
  <si>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</si>
  <si>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</si>
  <si>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</si>
  <si>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</si>
  <si>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</si>
  <si>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</si>
  <si>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</si>
  <si>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</si>
  <si>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</si>
  <si>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</si>
  <si>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</si>
  <si>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</si>
  <si>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</si>
  <si>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</si>
  <si>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</si>
  <si>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</si>
  <si>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</si>
  <si>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</si>
  <si>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</si>
  <si>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</si>
  <si>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</si>
  <si>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</si>
  <si>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</si>
  <si>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PCM-20251209-00003087</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</si>
  <si>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</si>
  <si>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</si>
  <si>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</si>
  <si>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</si>
  <si>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</si>
  <si>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</si>
  <si>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</si>
  <si>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</si>
  <si>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</si>
  <si>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</si>
  <si>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</si>
  <si>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</si>
  <si>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</si>
  <si>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</si>
  <si>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</si>
  <si>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</si>
  <si>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</si>
  <si>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</si>
  <si>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</si>
  <si>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</si>
  <si>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</si>
  <si>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</si>
  <si>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</si>
  <si>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</si>
  <si>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</si>
  <si>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</si>
  <si>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</si>
  <si>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</si>
  <si>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</si>
  <si>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</si>
  <si>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</si>
  <si>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</si>
  <si>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</si>
  <si>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</si>
  <si>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</si>
  <si>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</si>
  <si>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Team on the way 20 mins</t>
  </si>
  <si>
    <t>PCM-20251209-00002691</t>
  </si>
  <si>
    <t xml:space="preserve">Team try but can't  access due to deep valley area // team will move early morning </t>
  </si>
  <si>
    <t>PCM-20251209-00003034</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</si>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</sst>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338.05952245370281</v>
      </c>
      <c r="H2" s="73">
        <v>45662.943402777775</v>
      </c>
      <c r="I2" s="56" t="str">
        <f>IFERROR(VLOOKUP(D2,DB!A:F,6,0),"")</f>
        <v>Generator-SG</v>
      </c>
      <c r="J2" s="56" t="str">
        <f>IFERROR(VLOOKUP(D2,DB!A:G,7,0),"")</f>
        <v>Dead</v>
      </c>
      <c r="K2" s="64" t="s">
        <v>39107</v>
      </c>
      <c r="L2" s="62" t="str">
        <f>IFERROR(VLOOKUP(D2,DB!A:I,9,0),"")</f>
        <v>Latis</v>
      </c>
    </row>
    <row r="3" spans="1:16383" ht="15" customHeight="1">
      <c r="A3" s="59" t="s">
        <v>39108</v>
      </c>
      <c r="B3" s="56" t="str">
        <f>IFERROR(VLOOKUP(D3,DB!A:K,11,0),"")</f>
        <v>R1</v>
      </c>
      <c r="C3" s="56">
        <v>2</v>
      </c>
      <c r="D3" s="75" t="s">
        <v>11550</v>
      </c>
      <c r="E3" s="60" t="s">
        <v>39106</v>
      </c>
      <c r="F3" s="73">
        <v>46000.494444444441</v>
      </c>
      <c r="G3" s="63">
        <f ca="1">IFERROR(NOW()-F3,"-")</f>
        <v>0.51350393518805504</v>
      </c>
      <c r="H3" s="73">
        <v>46000.988518518519</v>
      </c>
      <c r="I3" s="56" t="str">
        <f>IFERROR(VLOOKUP(D3,DB!A:F,6,0),"")</f>
        <v>Generator-SG</v>
      </c>
      <c r="J3" s="56" t="str">
        <f>IFERROR(VLOOKUP(D3,DB!A:G,7,0),"")</f>
        <v>Dead</v>
      </c>
      <c r="K3" s="64" t="s">
        <v>39109</v>
      </c>
      <c r="L3" s="62"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c r="XFA3" s="61"/>
      <c r="XFB3" s="61"/>
      <c r="XFC3" s="61"/>
    </row>
    <row r="4" spans="1:16383" ht="15" customHeight="1">
      <c r="A4" s="125"/>
      <c r="B4" s="124" t="str">
        <f>IFERROR(VLOOKUP(D4,DB!A:K,11,0),"")</f>
        <v/>
      </c>
      <c r="C4" s="124"/>
      <c r="D4" s="56"/>
      <c r="E4" s="123"/>
      <c r="F4" s="122"/>
      <c r="G4" s="121">
        <f ca="1">IFERROR(NOW()-F4,"-")</f>
        <v>46001.007948379629</v>
      </c>
      <c r="H4" s="122"/>
      <c r="I4" s="124" t="str">
        <f>IFERROR(VLOOKUP(D4,DB!A:F,6,0),"")</f>
        <v/>
      </c>
      <c r="J4" s="124" t="str">
        <f>IFERROR(VLOOKUP(D4,DB!A:G,7,0),"")</f>
        <v/>
      </c>
      <c r="K4" s="120"/>
      <c r="L4" s="119" t="str">
        <f>IFERROR(VLOOKUP(D4,DB!A:I,9,0),"")</f>
        <v/>
      </c>
    </row>
    <row r="5" spans="1:16383" ht="15" customHeight="1">
      <c r="A5" s="125"/>
      <c r="B5" s="124" t="str">
        <f>IFERROR(VLOOKUP(D5,DB!A:K,11,0),"")</f>
        <v/>
      </c>
      <c r="C5" s="124"/>
      <c r="D5" s="56"/>
      <c r="E5" s="123"/>
      <c r="F5" s="122"/>
      <c r="G5" s="121">
        <f ca="1">IFERROR(NOW()-F5,"-")</f>
        <v>46001.007948379629</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46001.007948379629</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46001.007948379629</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46001.007948379629</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46001.007948379629</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46001.007948379629</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46001.007948379629</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46001.007948379629</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46001.007948379629</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46001.007948379629</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46001.007948379629</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46001.007948379629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46001.007948379629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46001.007948379629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46001.007948379629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46001.007948379629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46001.007948379629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46001.007948379629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46001.007948379629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46001.007948379629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46001.007948379629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46001.007948379629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46001.007948379629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46001.007948379629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46001.007948379629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46001.007948379629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46001.007948379629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46001.007948379629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46001.007948379629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46001.007948379629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46001.007948379629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46001.007948379629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46001.007948379629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46001.007948379629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46001.007948379629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46001.007948379629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46001.007948379629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46001.007948379629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46001.007948379629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46001.007948379629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46001.007948379629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46001.007948379629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46001.007948379629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46001.007948379629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46001.007948379629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46001.007948379629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46001.007948379629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46001.007948379629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46001.007948379629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46001.007948379629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46001.007948379629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46001.007948379629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46001.007948379629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46001.007948379629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46001.007948379629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46001.007948379629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46001.007948379629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46001.007948379629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46001.007948379629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46001.007948379629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46001.007948379629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46001.007948379629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46001.007948379629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46001.007948379629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46001.007948379629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46001.007948379629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46001.007948379629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46001.007948379629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46001.007948379629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46001.007948379629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46001.007948379629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46001.007948379629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46001.007948379629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46001.007948379629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46001.007948379629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46001.007948379629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46001.007948379629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46001.007948379629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46001.007948379629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46001.007948379629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46001.007948379629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46001.007948379629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46001.007948379629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46001.007948379629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46001.007948379629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46001.007948379629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46001.007948379629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46001.007948379629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46001.007948379629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46001.007948379629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46001.007948379629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46001.007948379629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46001.007948379629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46001.007948379629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46001.007948379629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46001.007948379629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46001.007948379629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46001.007948379629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46001.007948379629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46001.007948379629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46001.007948379629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46001.007948379629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46001.007948379629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46001.007948379629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46001.007948379629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46001.007948379629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46001.007948379629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46001.007948379629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46001.007948379629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46001.007948379629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46001.007948379629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46001.007948379629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46001.007948379629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46001.007948379629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46001.007948379629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46001.007948379629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46001.007948379629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46001.007948379629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46001.007948379629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46001.007948379629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46001.007948379629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46001.007948379629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46001.007948379629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46001.007948379629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46001.007948379629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46001.007948379629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46001.007948379629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46001.007948379629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46001.007948379629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46001.007948379629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46001.007948379629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46001.007948379629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46001.007948379629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46001.007948379629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46001.007948379629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46001.007948379629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46001.007948379629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46001.007948379629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46001.007948379629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46001.007948379629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46001.007948379629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46001.007948379629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46001.007948379629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46001.007948379629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46001.007948379629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46001.007948379629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46001.007948379629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46001.007948379629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46001.007948379629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46001.007948379629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46001.007948379629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46001.007948379629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46001.007948379629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46001.007948379629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46001.007948379629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46001.007948379629</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75659381-E27F-4C7C-8217-B0EC073A16DE}"/>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176.00811041666748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16.620529398147482</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3.6525664351865998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0.17034421296557412</v>
      </c>
      <c r="H6" s="97">
        <v>46000.831886574073</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26644</v>
      </c>
      <c r="E7" s="81"/>
      <c r="F7" s="97"/>
      <c r="G7" s="98">
        <f ca="1">IFERROR(NOW()-F7,"-")</f>
        <v>46001.007948379629</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46001.007948379629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46001.007948379629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46001.007948379629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46001.007948379629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46001.007948379629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46001.007948379629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46001.007948379629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46001.007948379629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46001.007948379629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46001.007948379629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46001.007948379629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46001.007948379629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46001.007948379629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46001.007948379629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46001.007948379629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46001.007948379629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46001.007948379629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46001.007948379629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46001.007948379629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46001.007948379629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46001.007948379629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46001.007948379629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46001.007948379629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46001.007948379629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46001.007948379629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46001.007948379629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46001.007948379629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46001.007948379629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46001.007948379629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46001.007948379629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46001.007948379629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46001.007948379629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46001.007948379629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46001.007948379629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46001.007948379629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46001.007948379629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46001.007948379629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46001.007948379629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46001.007948379629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46001.007948379629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46001.007948379629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46001.007948379629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46001.007948379629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46001.007948379629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46001.007948379629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46001.007948379629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46001.007948379629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46001.007948379629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46001.007948379629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46001.007948379629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46001.007948379629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46001.007948379629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46001.007948379629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46001.007948379629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46001.007948379629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46001.007948379629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46001.007948379629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46001.007948379629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46001.007948379629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46001.007948379629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46001.007948379629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46001.007948379629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46001.007948379629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46001.007948379629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46001.007948379629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46001.007948379629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46001.007948379629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46001.007948379629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46001.007948379629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46001.007948379629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46001.007948379629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46001.007948379629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46001.007948379629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46001.007948379629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46001.007948379629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46001.007948379629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46001.007948379629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46001.007948379629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46001.007948379629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46001.007948379629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46001.007948379629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46001.007948379629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46001.007948379629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46001.007948379629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46001.007948379629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46001.007948379629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46001.007948379629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46001.007948379629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46001.007948379629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46001.007948379629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46001.007948379629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46001.007948379629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46001.007948379629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46001.007948379629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46001.007948379629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46001.007948379629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46001.007948379629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46001.007948379629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46001.007948379629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46001.007948379629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46001.007948379629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46001.007948379629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46001.007948379629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46001.007948379629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46001.007948379629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46001.007948379629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46001.007948379629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46001.007948379629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46001.007948379629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46001.007948379629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46001.007948379629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46001.007948379629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46001.007948379629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46001.007948379629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46001.007948379629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46001.007948379629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46001.007948379629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46001.007948379629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46001.007948379629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46001.007948379629</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46001.007948379629</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46001.007948379629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46001.007948379629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46001.007948379629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46001.007948379629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46001.007948379629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46001.007948379629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46001.007948379629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46001.007948379629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46001.007948379629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46001.007948379629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46001.007948379629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46001.007948379629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46001.007948379629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46001.007948379629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46001.007948379629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46001.007948379629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46001.007948379629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46001.007948379629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46001.007948379629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46001.007948379629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46001.007948379629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46001.007948379629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46001.007948379629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46001.007948379629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46001.007948379629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46001.007948379629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46001.007948379629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46001.007948379629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46001.007948379629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46001.007948379629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46001.007948379629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46001.007948379629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46001.007948379629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46001.007948379629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46001.007948379629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46001.007948379629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46001.007948379629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46001.007948379629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46001.007948379629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46001.007948379629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46001.007948379629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46001.007948379629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46001.007948379629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46001.007948379629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46001.007948379629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46001.007948379629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46001.007948379629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46001.007948379629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46001.007948379629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46001.007948379629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46001.007948379629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46001.007948379629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46001.007948379629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46001.007948379629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46001.007948379629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46001.007948379629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46001.007948379629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46001.007948379629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46001.007948379629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46001.007948379629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46001.007948379629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46001.007948379629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46001.007948379629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46001.007948379629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46001.007948379629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46001.007948379629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46001.007948379629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46001.007948379629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46001.007948379629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46001.007948379629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46001.007948379629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46001.007948379629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46001.007948379629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46001.007948379629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46001.007948379629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46001.007948379629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46001.007948379629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46001.007948379629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46001.007948379629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46001.007948379629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46001.007948379629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46001.007948379629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46001.007948379629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46001.007948379629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46001.007948379629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46001.007948379629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46001.007948379629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46001.007948379629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46001.007948379629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46001.007948379629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46001.007948379629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46001.007948379629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46001.007948379629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46001.007948379629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46001.007948379629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46001.007948379629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46001.007948379629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46001.007948379629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46001.007948379629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46001.007948379629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46001.007948379629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46001.007948379629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46001.007948379629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46001.007948379629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46001.007948379629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46001.007948379629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46001.007948379629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46001.007948379629</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46001.007948379629</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46001.007948379629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46001.007948379629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46001.007948379629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46001.007948379629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46001.007948379629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46001.007948379629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46001.007948379629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46001.007948379629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46001.007948379629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46001.007948379629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46001.007948379629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46001.007948379629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46001.007948379629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46001.007948379629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46001.007948379629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46001.007948379629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46001.007948379629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46001.007948379629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46001.007948379629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46001.007948379629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46001.007948379629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46001.007948379629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46001.007948379629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46001.007948379629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46001.007948379629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46001.007948379629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46001.007948379629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46001.007948379629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46001.007948379629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46001.007948379629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46001.007948379629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46001.007948379629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46001.007948379629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46001.007948379629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46001.007948379629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46001.007948379629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46001.007948379629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46001.007948379629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46001.007948379629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46001.007948379629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46001.007948379629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46001.007948379629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46001.007948379629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46001.007948379629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46001.007948379629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46001.007948379629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46001.007948379629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46001.007948379629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46001.007948379629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46001.007948379629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46001.007948379629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46001.007948379629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46001.007948379629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46001.007948379629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46001.007948379629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46001.007948379629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46001.007948379629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46001.007948379629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46001.007948379629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46001.007948379629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46001.007948379629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46001.007948379629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46001.007948379629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46001.007948379629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46001.007948379629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46001.007948379629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46001.007948379629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46001.007948379629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46001.007948379629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46001.007948379629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46001.007948379629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46001.007948379629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46001.007948379629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46001.007948379629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46001.007948379629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46001.007948379629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46001.007948379629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46001.007948379629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46001.007948379629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46001.007948379629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46001.007948379629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46001.007948379629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46001.007948379629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46001.007948379629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46001.007948379629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46001.007948379629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46001.007948379629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46001.007948379629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46001.007948379629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46001.007948379629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46001.007948379629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46001.007948379629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46001.007948379629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46001.007948379629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46001.007948379629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46001.007948379629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46001.007948379629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46001.007948379629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46001.007948379629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46001.007948379629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46001.007948379629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46001.007948379629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46001.007948379629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46001.007948379629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46001.007948379629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46001.007948379629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46001.007948379629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46001.007948379629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46001.007948379629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46001.007948379629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46001.007948379629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46001.007948379629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46001.007948379629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46001.007948379629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46001.007948379629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46001.007948379629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46001.007948379629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46001.007948379629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46001.007948379629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46001.007948379629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46001.007948379629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46001.007948379629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46001.007948379629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46001.007948379629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46001.007948379629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46001.007948379629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46001.007948379629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46001.007948379629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46001.007948379629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46001.007948379629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46001.007948379629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46001.007948379629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46001.007948379629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46001.007948379629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46001.007948379629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46001.007948379629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46001.007948379629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46001.007948379629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46001.007948379629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46001.007948379629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46001.007948379629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46001.007948379629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46001.007948379629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46001.007948379629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46001.007948379629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46001.007948379629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46001.007948379629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46001.007948379629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46001.007948379629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46001.007948379629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46001.007948379629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46001.007948379629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46001.007948379629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46001.007948379629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46001.007948379629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46001.007948379629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46001.007948379629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46001.007948379629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46001.007948379629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46001.007948379629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46001.007948379629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46001.007948379629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46001.007948379629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46001.007948379629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46001.007948379629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46001.007948379629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46001.007948379629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46001.007948379629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46001.007948379629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46001.007948379629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46001.007948379629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46001.007948379629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46001.007948379629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46001.007948379629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46001.007948379629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46001.007948379629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46001.007948379629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46001.007948379629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46001.007948379629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46001.007948379629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46001.007948379629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46001.007948379629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46001.007948379629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46001.007948379629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46001.007948379629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46001.007948379629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46001.007948379629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46001.007948379629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46001.007948379629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46001.007948379629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46001.007948379629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46001.007948379629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46001.007948379629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46001.007948379629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46001.007948379629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46001.007948379629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46001.007948379629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46001.007948379629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46001.007948379629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46001.007948379629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46001.007948379629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46001.007948379629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46001.007948379629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46001.007948379629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46001.007948379629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46001.007948379629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46001.007948379629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46001.007948379629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46001.007948379629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46001.007948379629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46001.007948379629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46001.007948379629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46001.007948379629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46001.007948379629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46001.007948379629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46001.007948379629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46001.007948379629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46001.007948379629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46001.007948379629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46001.007948379629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46001.007948379629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46001.007948379629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46001.007948379629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46001.007948379629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46001.007948379629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46001.007948379629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46001.007948379629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46001.007948379629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46001.007948379629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46001.007948379629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46001.007948379629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46001.007948379629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46001.007948379629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46001.007948379629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46001.007948379629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46001.007948379629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46001.007948379629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46001.007948379629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46001.007948379629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46001.007948379629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46001.007948379629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46001.007948379629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46001.007948379629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46001.007948379629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46001.007948379629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46001.007948379629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46001.007948379629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46001.007948379629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46001.007948379629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46001.007948379629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46001.007948379629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46001.007948379629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46001.007948379629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46001.007948379629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46001.007948379629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46001.007948379629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46001.007948379629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46001.007948379629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46001.007948379629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46001.007948379629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46001.007948379629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46001.007948379629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46001.007948379629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46001.007948379629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46001.007948379629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46001.007948379629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46001.007948379629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46001.007948379629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46001.007948379629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46001.007948379629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46001.007948379629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46001.007948379629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46001.007948379629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46001.007948379629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46001.007948379629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46001.007948379629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46001.007948379629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46001.007948379629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46001.007948379629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46001.007948379629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46001.007948379629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46001.007948379629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46001.007948379629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46001.007948379629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46001.007948379629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46001.007948379629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46001.007948379629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46001.007948379629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46001.007948379629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46001.007948379629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46001.007948379629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46001.007948379629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46001.007948379629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46001.007948379629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46001.007948379629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46001.007948379629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46001.007948379629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46001.007948379629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46001.007948379629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46001.007948379629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46001.007948379629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46001.007948379629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46001.007948379629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46001.007948379629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46001.007948379629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46001.007948379629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46001.007948379629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46001.007948379629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46001.007948379629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46001.007948379629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46001.007948379629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46001.007948379629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46001.007948379629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46001.007948379629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46001.007948379629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46001.007948379629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46001.007948379629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46001.007948379629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46001.007948379629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46001.007948379629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46001.007948379629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46001.007948379629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46001.007948379629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46001.007948379629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46001.007948379629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46001.007948379629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46001.007948379629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46001.007948379629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46001.007948379629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46001.007948379629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46001.007948379629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46001.007948379629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46001.007948379629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46001.007948379629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46001.007948379629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46001.007948379629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46001.007948379629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46001.007948379629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46001.007948379629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46001.007948379629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46001.007948379629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46001.007948379629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46001.007948379629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46001.007948379629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46001.007948379629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46001.007948379629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46001.007948379629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46001.007948379629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46001.007948379629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46001.007948379629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46001.007948379629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46001.007948379629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46001.007948379629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46001.007948379629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46001.007948379629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46001.007948379629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46001.007948379629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46001.007948379629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46001.007948379629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46001.007948379629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46001.007948379629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46001.007948379629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46001.007948379629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46001.007948379629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46001.007948379629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46001.007948379629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46001.007948379629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46001.007948379629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46001.007948379629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46001.007948379629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46001.007948379629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46001.007948379629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46001.007948379629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46001.007948379629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46001.007948379629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46001.007948379629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46001.007948379629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46001.007948379629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46001.007948379629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46001.007948379629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46001.007948379629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46001.007948379629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46001.007948379629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46001.007948379629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46001.007948379629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46001.007948379629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46001.007948379629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46001.007948379629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46001.007948379629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46001.007948379629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46001.007948379629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46001.007948379629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46001.007948379629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46001.007948379629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46001.007948379629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46001.007948379629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46001.007948379629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46001.007948379629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46001.007948379629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46001.007948379629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46001.007948379629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46001.007948379629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46001.007948379629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46001.007948379629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46001.007948379629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46001.007948379629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46001.007948379629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46001.007948379629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46001.007948379629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46001.007948379629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46001.007948379629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46001.007948379629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46001.007948379629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46001.007948379629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46001.007948379629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46001.007948379629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46001.007948379629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46001.007948379629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46001.007948379629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46001.007948379629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46001.007948379629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46001.007948379629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46001.007948379629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46001.007948379629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46001.007948379629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46001.007948379629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46001.007948379629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46001.007948379629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46001.007948379629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46001.007948379629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46001.007948379629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46001.007948379629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46001.007948379629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46001.007948379629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46001.007948379629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46001.007948379629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46001.007948379629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46001.007948379629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46001.007948379629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46001.007948379629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46001.007948379629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46001.007948379629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46001.007948379629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46001.007948379629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46001.007948379629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46001.007948379629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46001.007948379629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46001.007948379629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46001.007948379629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46001.007948379629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46001.007948379629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46001.007948379629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46001.007948379629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46001.007948379629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46001.007948379629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46001.007948379629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46001.007948379629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46001.007948379629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46001.007948379629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46001.007948379629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46001.007948379629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46001.007948379629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46001.007948379629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46001.007948379629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46001.007948379629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46001.007948379629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46001.007948379629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46001.007948379629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46001.007948379629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46001.007948379629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46001.007948379629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46001.007948379629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46001.007948379629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46001.007948379629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46001.007948379629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46001.007948379629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46001.007948379629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46001.007948379629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46001.007948379629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46001.007948379629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46001.007948379629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46001.007948379629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46001.007948379629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46001.007948379629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46001.007948379629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46001.007948379629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46001.007948379629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46001.007948379629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46001.007948379629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46001.007948379629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46001.007948379629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46001.007948379629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46001.007948379629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46001.007948379629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46001.007948379629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46001.007948379629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46001.007948379629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46001.007948379629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46001.007948379629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46001.007948379629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46001.007948379629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46001.007948379629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46001.007948379629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46001.007948379629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46001.007948379629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46001.007948379629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46001.007948379629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46001.007948379629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46001.007948379629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46001.007948379629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46001.007948379629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46001.007948379629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46001.007948379629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46001.007948379629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46001.007948379629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46001.007948379629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46001.007948379629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46001.007948379629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46001.007948379629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46001.007948379629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46001.007948379629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46001.007948379629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46001.007948379629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46001.007948379629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46001.007948379629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46001.007948379629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46001.007948379629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46001.007948379629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46001.007948379629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46001.007948379629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46001.007948379629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46001.007948379629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46001.007948379629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46001.007948379629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46001.007948379629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46001.007948379629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46001.007948379629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46001.007948379629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46001.007948379629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46001.007948379629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46001.007948379629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46001.007948379629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46001.007948379629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46001.007948379629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46001.007948379629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46001.007948379629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46001.007948379629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46001.007948379629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46001.007948379629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46001.007948379629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46001.007948379629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46001.007948379629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46001.007948379629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46001.007948379629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46001.007948379629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46001.007948379629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46001.007948379629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46001.007948379629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46001.007948379629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46001.007948379629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46001.007948379629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46001.007948379629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46001.007948379629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46001.007948379629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46001.007948379629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46001.007948379629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46001.007948379629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46001.007948379629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46001.007948379629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46001.007948379629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46001.007948379629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46001.007948379629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46001.007948379629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46001.007948379629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46001.007948379629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46001.007948379629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46001.007948379629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46001.007948379629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46001.007948379629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46001.007948379629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46001.007948379629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46001.007948379629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46001.007948379629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46001.007948379629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46001.007948379629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46001.007948379629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46001.007948379629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46001.007948379629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46001.007948379629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46001.007948379629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46001.007948379629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46001.007948379629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46001.007948379629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46001.007948379629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46001.007948379629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46001.007948379629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46001.007948379629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46001.007948379629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46001.007948379629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46001.007948379629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46001.007948379629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46001.007948379629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46001.007948379629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46001.007948379629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46001.007948379629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46001.007948379629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46001.007948379629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46001.007948379629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46001.007948379629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46001.007948379629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46001.007948379629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46001.007948379629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46001.007948379629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46001.007948379629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46001.007948379629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46001.007948379629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46001.007948379629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46001.007948379629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46001.007948379629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46001.007948379629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46001.007948379629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46001.007948379629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46001.007948379629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46001.007948379629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46001.007948379629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46001.007948379629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46001.007948379629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46001.007948379629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46001.007948379629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46001.007948379629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46001.007948379629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46001.007948379629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46001.007948379629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46001.007948379629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46001.007948379629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46001.007948379629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46001.007948379629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46001.007948379629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46001.007948379629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46001.007948379629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46001.007948379629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46001.007948379629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46001.007948379629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46001.007948379629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46001.007948379629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46001.007948379629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46001.007948379629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46001.007948379629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46001.007948379629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46001.007948379629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46001.007948379629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46001.007948379629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46001.007948379629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46001.007948379629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46001.007948379629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46001.007948379629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46001.007948379629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46001.007948379629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46001.007948379629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46001.007948379629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46001.007948379629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46001.007948379629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46001.007948379629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46001.007948379629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46001.007948379629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46001.007948379629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46001.007948379629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46001.007948379629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46001.007948379629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46001.007948379629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46001.007948379629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46001.007948379629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46001.007948379629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46001.007948379629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46001.007948379629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46001.007948379629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46001.007948379629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46001.007948379629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46001.007948379629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46001.007948379629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46001.007948379629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46001.007948379629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46001.007948379629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46001.007948379629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46001.007948379629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46001.007948379629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46001.007948379629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46001.007948379629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46001.007948379629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46001.007948379629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46001.007948379629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46001.007948379629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46001.007948379629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46001.007948379629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46001.007948379629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46001.007948379629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46001.007948379629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46001.007948379629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46001.007948379629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46001.007948379629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46001.007948379629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46001.007948379629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46001.007948379629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46001.007948379629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46001.007948379629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46001.007948379629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46001.007948379629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46001.007948379629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46001.007948379629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46001.007948379629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46001.007948379629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46001.007948379629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46001.007948379629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46001.007948379629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46001.007948379629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46001.007948379629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46001.007948379629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46001.007948379629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46001.007948379629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46001.007948379629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46001.007948379629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46001.007948379629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46001.007948379629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46001.007948379629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46001.007948379629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46001.007948379629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46001.007948379629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46001.007948379629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46001.007948379629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46001.007948379629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46001.007948379629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46001.007948379629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46001.007948379629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46001.007948379629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46001.007948379629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46001.007948379629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46001.007948379629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46001.007948379629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46001.007948379629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46001.007948379629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46001.007948379629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46001.007948379629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46001.007948379629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46001.007948379629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46001.007948379629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46001.007948379629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46001.007948379629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46001.007948379629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46001.007948379629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46001.007948379629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46001.007948379629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46001.007948379629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46001.007948379629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46001.007948379629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46001.007948379629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46001.007948379629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46001.007948379629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46001.007948379629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46001.007948379629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46001.007948379629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46001.007948379629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46001.007948379629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46001.007948379629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46001.007948379629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46001.007948379629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46001.007948379629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46001.007948379629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46001.007948379629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46001.007948379629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46001.007948379629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46001.007948379629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46001.007948379629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46001.007948379629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46001.007948379629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46001.007948379629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46001.007948379629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46001.007948379629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46001.007948379629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46001.007948379629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46001.007948379629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46001.007948379629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46001.007948379629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46001.007948379629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46001.007948379629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46001.007948379629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46001.007948379629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46001.007948379629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46001.007948379629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46001.007948379629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46001.007948379629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46001.007948379629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46001.007948379629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46001.007948379629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46001.007948379629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46001.007948379629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46001.007948379629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46001.007948379629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46001.007948379629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46001.007948379629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46001.007948379629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46001.007948379629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46001.007948379629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46001.007948379629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46001.007948379629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46001.007948379629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46001.007948379629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46001.007948379629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46001.007948379629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46001.007948379629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46001.007948379629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46001.007948379629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46001.007948379629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46001.007948379629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46001.007948379629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46001.007948379629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46001.007948379629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46001.007948379629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46001.007948379629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46001.007948379629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46001.007948379629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46001.007948379629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46001.007948379629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46001.007948379629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46001.007948379629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46001.007948379629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46001.007948379629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46001.007948379629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46001.007948379629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46001.007948379629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46001.007948379629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46001.007948379629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46001.007948379629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46001.007948379629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46001.007948379629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46001.007948379629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46001.007948379629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46001.007948379629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46001.007948379629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46001.007948379629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46001.007948379629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46001.007948379629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46001.007948379629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46001.007948379629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46001.007948379629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46001.007948379629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46001.007948379629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46001.007948379629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46001.007948379629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46001.007948379629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46001.007948379629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46001.007948379629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46001.007948379629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46001.007948379629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46001.007948379629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46001.007948379629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46001.007948379629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46001.007948379629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46001.007948379629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46001.007948379629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46001.007948379629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46001.007948379629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46001.007948379629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46001.007948379629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46001.007948379629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46001.007948379629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297.52723078703275</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2.213804861108656</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46001.007948379629</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0.68971921296179062</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7.2659027777262963E-2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0.27404791666776873</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46001.007948379629</v>
      </c>
      <c r="H8" s="91">
        <v>46000.54583333333</v>
      </c>
      <c r="I8" s="107" t="str">
        <f>IFERROR(VLOOKUP(D8,DB!A:F,6,0),"")</f>
        <v>SCECO</v>
      </c>
      <c r="J8" s="107" t="str">
        <f>IFERROR(VLOOKUP(D8,DB!A:G,7,0),"")</f>
        <v>Dead+Good</v>
      </c>
      <c r="K8" s="93" t="s">
        <v>39134</v>
      </c>
      <c r="L8" s="87" t="str">
        <f>IFERROR(VLOOKUP(D8,DB!A:I,9,0),"")</f>
        <v>Latis</v>
      </c>
    </row>
    <row r="9" spans="1:16" ht="15" customHeight="1">
      <c r="A9" s="107" t="s">
        <v>39127</v>
      </c>
      <c r="B9" s="107" t="str">
        <f>IFERROR(VLOOKUP(D9,DB!A:K,11,0),"")</f>
        <v>R4</v>
      </c>
      <c r="C9" s="89">
        <v>1</v>
      </c>
      <c r="D9" s="87" t="s">
        <v>29641</v>
      </c>
      <c r="E9" s="90" t="s">
        <v>39106</v>
      </c>
      <c r="F9" s="91"/>
      <c r="G9" s="92">
        <f t="shared" ca="1" si="1"/>
        <v>46001.007948379629</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46001.007948379629</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46001.007948379629</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37399</v>
      </c>
      <c r="E12" s="90" t="s">
        <v>39106</v>
      </c>
      <c r="F12" s="91"/>
      <c r="G12" s="92">
        <f t="shared" ca="1" si="1"/>
        <v>46001.007948379629</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46001.007948379629</v>
      </c>
      <c r="H13" s="91">
        <v>46000.472222222219</v>
      </c>
      <c r="I13" s="107" t="str">
        <f>IFERROR(VLOOKUP(D13,DB!A:F,6,0),"")</f>
        <v>SCECO</v>
      </c>
      <c r="J13" s="107" t="str">
        <f>IFERROR(VLOOKUP(D13,DB!A:G,7,0),"")</f>
        <v>Dead</v>
      </c>
      <c r="K13" s="93" t="s">
        <v>39132</v>
      </c>
      <c r="L13" s="87" t="str">
        <f>IFERROR(VLOOKUP(D13,DB!A:I,9,0),"")</f>
        <v>Latis</v>
      </c>
    </row>
    <row r="14" spans="1:16" ht="15" customHeight="1">
      <c r="A14" s="107" t="s">
        <v>39127</v>
      </c>
      <c r="B14" s="107" t="str">
        <f>IFERROR(VLOOKUP(D14,DB!A:K,11,0),"")</f>
        <v>R4</v>
      </c>
      <c r="C14" s="89">
        <v>1</v>
      </c>
      <c r="D14" s="87" t="s">
        <v>36539</v>
      </c>
      <c r="E14" s="90" t="s">
        <v>39106</v>
      </c>
      <c r="F14" s="91"/>
      <c r="G14" s="92">
        <f t="shared" ca="1" si="1"/>
        <v>46001.007948379629</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c r="E15" s="90"/>
      <c r="F15" s="91"/>
      <c r="G15" s="92">
        <f t="shared" ca="1" si="1"/>
        <v>46001.007948379629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46001.007948379629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46001.007948379629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46001.007948379629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46001.007948379629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46001.007948379629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46001.007948379629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46001.007948379629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46001.007948379629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46001.007948379629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46001.007948379629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46001.007948379629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46001.007948379629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46001.007948379629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46001.007948379629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46001.007948379629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46001.007948379629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46001.007948379629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46001.007948379629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46001.007948379629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46001.007948379629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46001.007948379629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46001.007948379629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46001.007948379629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46001.007948379629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46001.007948379629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46001.007948379629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46001.007948379629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46001.007948379629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46001.007948379629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46001.007948379629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46001.007948379629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46001.007948379629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46001.007948379629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46001.007948379629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46001.007948379629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46001.007948379629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46001.007948379629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46001.007948379629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46001.007948379629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46001.007948379629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46001.007948379629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46001.007948379629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46001.007948379629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46001.007948379629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46001.007948379629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46001.007948379629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46001.007948379629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46001.007948379629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46001.007948379629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46001.007948379629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46001.007948379629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46001.007948379629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46001.007948379629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46001.007948379629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46001.007948379629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46001.007948379629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46001.007948379629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46001.007948379629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46001.007948379629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46001.007948379629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46001.007948379629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46001.007948379629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46001.007948379629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46001.007948379629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46001.007948379629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46001.007948379629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46001.007948379629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46001.007948379629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46001.007948379629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46001.007948379629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46001.007948379629</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109.17588819444063</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74.819071064812306</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52.346837268516538</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19.634649768515374</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G8" ca="1" si="2">IFERROR(NOW()-F6,"")</f>
        <v>3.9004599537001923</v>
      </c>
      <c r="H6" s="38">
        <v>45997.093599537038</v>
      </c>
      <c r="I6" s="37" t="str">
        <f>IFERROR(VLOOKUP(D6,DB!A:F,6,0),"")</f>
        <v>SCECO</v>
      </c>
      <c r="J6" s="37" t="str">
        <f>IFERROR(VLOOKUP(D6,DB!A:G,7,0),"")</f>
        <v>In progress</v>
      </c>
      <c r="K6" s="37" t="s">
        <v>39144</v>
      </c>
      <c r="L6" s="37" t="str">
        <f>IFERROR(VLOOKUP(D6,DB!A:I,9,0),"")</f>
        <v>Latis</v>
      </c>
    </row>
    <row r="7" spans="1:13">
      <c r="A7" s="155">
        <v>46000.998900462961</v>
      </c>
      <c r="B7" s="37" t="s">
        <v>5445</v>
      </c>
      <c r="C7" s="37">
        <v>1</v>
      </c>
      <c r="D7" s="37" t="s">
        <v>36886</v>
      </c>
      <c r="E7" s="37" t="s">
        <v>39106</v>
      </c>
      <c r="F7" s="104">
        <v>46000.998900462961</v>
      </c>
      <c r="G7" s="131">
        <f t="shared" ca="1" si="2"/>
        <v>9.0479166683508083E-3</v>
      </c>
      <c r="H7" s="38">
        <v>46000.987939814811</v>
      </c>
      <c r="I7" s="37" t="str">
        <f>IFERROR(VLOOKUP(D7,DB!A:F,6,0),"")</f>
        <v>SCECO</v>
      </c>
      <c r="J7" s="37" t="str">
        <f>IFERROR(VLOOKUP(D7,DB!A:G,7,0),"")</f>
        <v>Dead</v>
      </c>
      <c r="K7" s="37" t="s">
        <v>39145</v>
      </c>
      <c r="L7" s="37" t="str">
        <f>IFERROR(VLOOKUP(D7,DB!A:I,9,0),"")</f>
        <v>Latis</v>
      </c>
    </row>
    <row r="8" spans="1:13">
      <c r="A8" s="37"/>
      <c r="B8" s="37" t="str">
        <f>IFERROR(VLOOKUP(D8,DB!A:K,11,0),"")</f>
        <v/>
      </c>
      <c r="C8" s="37"/>
      <c r="D8" s="37"/>
      <c r="E8" s="37"/>
      <c r="F8"/>
      <c r="G8" s="131">
        <f t="shared" ca="1" si="2"/>
        <v>46001.007948379629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46001.007948379629</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46001.007948379629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46001.007948379629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46001.007948379629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46001.007948379629</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1">
        <f ca="1">IFERROR(NOW()-F14,"")</f>
        <v>46001.007948379629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46001.007948379629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46001.007948379629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46001.007948379629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46001.007948379629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46001.007948379629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46001.007948379629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46001.007948379629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46001.007948379629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46001.007948379629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46001.007948379629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46001.007948379629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46001.007948379629</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10" ca="1" si="0">IFERROR(NOW()-F2,"-")</f>
        <v>0.19939513888675719</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2</v>
      </c>
      <c r="D3" s="115" t="s">
        <v>29273</v>
      </c>
      <c r="E3" s="138" t="s">
        <v>39106</v>
      </c>
      <c r="F3" s="117">
        <v>46000.966886574075</v>
      </c>
      <c r="G3" s="72">
        <f t="shared" ca="1" si="0"/>
        <v>4.1061805553908926E-2</v>
      </c>
      <c r="H3" s="117">
        <v>46000.984143518515</v>
      </c>
      <c r="I3" s="115" t="str">
        <f>IFERROR(VLOOKUP(D3,DB!A:F,6,0),"")</f>
        <v>SCECO</v>
      </c>
      <c r="J3" s="115" t="str">
        <f>IFERROR(VLOOKUP(D3,DB!A:G,7,0),"")</f>
        <v>Vandalized</v>
      </c>
      <c r="K3" s="118" t="s">
        <v>39149</v>
      </c>
      <c r="L3" s="133" t="str">
        <f>IFERROR(VLOOKUP(D3,DB!A:I,9,0),"")</f>
        <v>Latis</v>
      </c>
    </row>
    <row r="4" spans="1:16382" ht="31.5" customHeight="1">
      <c r="A4" s="114"/>
      <c r="B4" s="115" t="str">
        <f>IFERROR(VLOOKUP(D4,DB!A:K,11,0),"")</f>
        <v/>
      </c>
      <c r="C4" s="116"/>
      <c r="D4" s="115"/>
      <c r="E4" s="138"/>
      <c r="F4" s="117"/>
      <c r="G4" s="72">
        <f t="shared" ca="1" si="0"/>
        <v>46001.007948379629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46001.007948379629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46001.007948379629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46001.007948379629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46001.007948379629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46001.007948379629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46001.007948379629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46001.007948379629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46001.007948379629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46001.007948379629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46001.007948379629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46001.007948379629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46001.007948379629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46001.007948379629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46001.007948379629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46001.007948379629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46001.007948379629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46001.007948379629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46001.007948379629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46001.007948379629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46001.007948379629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46001.007948379629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46001.007948379629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46001.007948379629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46001.007948379629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46001.007948379629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46001.007948379629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46001.007948379629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46001.007948379629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46001.007948379629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46001.007948379629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46001.007948379629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46001.007948379629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46001.007948379629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46001.007948379629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46001.007948379629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46001.007948379629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46001.007948379629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46001.007948379629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46001.007948379629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46001.007948379629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46001.007948379629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46001.007948379629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46001.007948379629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46001.007948379629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46001.007948379629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46001.007948379629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46001.007948379629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46001.007948379629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46001.007948379629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46001.007948379629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46001.007948379629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46001.007948379629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46001.007948379629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46001.007948379629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46001.007948379629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46001.007948379629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46001.007948379629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46001.007948379629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46001.007948379629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46001.007948379629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46001.007948379629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46001.007948379629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46001.007948379629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46001.007948379629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46001.007948379629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46001.007948379629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46001.007948379629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46001.007948379629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46001.007948379629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46001.007948379629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46001.007948379629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46001.007948379629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46001.007948379629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46001.007948379629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46001.007948379629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46001.007948379629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46001.007948379629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46001.007948379629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46001.007948379629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46001.007948379629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46001.007948379629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46001.007948379629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46001.007948379629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46001.007948379629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46001.007948379629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46001.007948379629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46001.007948379629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46001.007948379629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46001.007948379629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46001.007948379629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46001.007948379629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46001.007948379629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46001.007948379629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46001.007948379629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46001.007948379629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46001.007948379629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46001.007948379629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46001.007948379629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46001.007948379629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46001.007948379629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46001.007948379629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46001.007948379629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46001.007948379629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46001.007948379629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46001.007948379629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46001.007948379629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46001.007948379629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46001.007948379629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46001.007948379629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46001.007948379629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46001.007948379629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46001.007948379629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46001.007948379629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46001.007948379629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46001.007948379629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46001.007948379629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46001.007948379629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46001.007948379629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46001.007948379629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46001.007948379629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46001.007948379629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46001.007948379629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46001.007948379629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46001.007948379629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46001.007948379629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46001.007948379629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46001.007948379629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46001.007948379629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46001.007948379629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46001.007948379629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46001.007948379629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46001.007948379629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46001.007948379629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46001.007948379629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46001.007948379629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46001.007948379629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46001.007948379629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46001.007948379629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46001.007948379629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46001.007948379629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46001.007948379629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46001.007948379629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46001.007948379629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46001.007948379629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46001.007948379629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46001.007948379629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46001.007948379629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46001.007948379629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46001.007948379629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46001.007948379629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46001.007948379629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46001.007948379629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46001.007948379629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46001.007948379629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46001.007948379629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46001.007948379629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46001.007948379629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46001.007948379629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46001.007948379629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46001.007948379629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46001.007948379629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46001.007948379629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46001.007948379629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46001.007948379629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46001.007948379629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46001.007948379629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46001.007948379629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46001.007948379629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46001.007948379629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46001.007948379629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46001.007948379629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46001.007948379629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46001.007948379629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46001.007948379629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46001.007948379629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46001.007948379629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46001.007948379629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46001.007948379629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46001.007948379629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46001.007948379629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46001.007948379629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46001.007948379629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46001.007948379629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46001.007948379629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46001.007948379629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46001.007948379629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46001.007948379629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46001.007948379629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46001.007948379629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46001.007948379629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46001.007948379629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46001.007948379629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46001.007948379629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46001.007948379629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46001.007948379629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46001.007948379629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46001.007948379629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46001.007948379629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46001.007948379629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46001.007948379629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46001.007948379629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46001.007948379629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46001.007948379629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46001.007948379629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46001.007948379629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46001.007948379629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46001.007948379629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46001.007948379629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46001.007948379629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46001.007948379629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46001.007948379629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46001.007948379629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46001.007948379629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46001.007948379629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46001.007948379629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46001.007948379629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46001.007948379629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46001.007948379629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46001.007948379629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46001.007948379629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46001.007948379629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46001.007948379629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46001.007948379629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46001.007948379629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46001.007948379629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46001.007948379629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46001.007948379629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46001.007948379629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46001.007948379629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46001.007948379629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46001.007948379629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46001.007948379629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46001.007948379629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46001.007948379629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46001.007948379629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46001.007948379629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46001.007948379629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46001.007948379629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46001.007948379629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46001.007948379629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46001.007948379629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46001.007948379629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46001.007948379629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46001.007948379629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46001.007948379629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46001.007948379629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46001.007948379629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46001.007948379629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46001.007948379629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46001.007948379629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46001.007948379629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46001.007948379629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46001.007948379629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46001.007948379629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46001.007948379629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46001.007948379629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46001.007948379629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46001.007948379629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46001.007948379629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46001.007948379629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46001.007948379629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46001.007948379629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46001.007948379629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46001.007948379629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46001.007948379629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46001.007948379629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46001.007948379629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46001.007948379629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46001.007948379629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46001.007948379629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46001.007948379629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46001.007948379629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46001.007948379629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46001.007948379629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46001.007948379629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46001.007948379629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46001.007948379629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46001.007948379629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46001.007948379629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46001.007948379629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46001.007948379629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46001.007948379629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46001.007948379629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46001.007948379629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46001.007948379629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46001.007948379629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46001.007948379629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46001.007948379629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46001.007948379629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46001.007948379629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46001.007948379629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46001.007948379629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46001.007948379629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46001.007948379629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46001.007948379629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46001.007948379629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46001.007948379629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46001.007948379629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46001.007948379629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46001.007948379629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46001.007948379629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46001.007948379629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46001.007948379629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46001.007948379629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46001.007948379629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46001.007948379629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46001.007948379629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46001.007948379629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46001.007948379629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46001.007948379629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46001.007948379629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46001.007948379629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46001.007948379629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46001.007948379629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46001.007948379629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46001.007948379629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46001.007948379629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46001.007948379629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46001.007948379629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46001.007948379629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46001.007948379629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46001.007948379629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46001.007948379629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46001.007948379629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46001.007948379629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46001.007948379629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46001.007948379629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46001.007948379629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46001.007948379629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46001.007948379629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46001.007948379629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46001.007948379629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46001.007948379629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46001.007948379629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46001.007948379629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46001.007948379629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46001.007948379629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46001.007948379629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46001.007948379629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46001.007948379629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46001.007948379629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46001.007948379629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46001.007948379629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46001.007948379629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46001.007948379629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46001.007948379629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46001.007948379629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46001.007948379629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46001.007948379629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46001.007948379629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46001.007948379629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46001.007948379629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46001.007948379629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46001.007948379629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46001.007948379629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46001.007948379629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46001.007948379629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46001.007948379629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46001.007948379629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46001.007948379629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46001.007948379629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46001.007948379629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46001.007948379629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46001.007948379629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46001.007948379629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46001.007948379629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46001.007948379629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46001.007948379629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46001.007948379629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46001.007948379629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46001.007948379629</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46001.007948379629</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2025-12-09T21:12:07Z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